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Arkusz1!$A$1:$K$302</definedName>
    <definedName name="_xlnm.Print_Area" localSheetId="1">Arkusz2!$A$1:$K$11</definedName>
  </definedNames>
  <calcPr calcId="125725"/>
</workbook>
</file>

<file path=xl/calcChain.xml><?xml version="1.0" encoding="utf-8"?>
<calcChain xmlns="http://schemas.openxmlformats.org/spreadsheetml/2006/main">
  <c r="D169" i="1"/>
  <c r="I119"/>
  <c r="I115"/>
  <c r="I114"/>
  <c r="D79"/>
  <c r="D73"/>
  <c r="E73"/>
  <c r="L8" i="2"/>
  <c r="K8"/>
  <c r="J8"/>
  <c r="I8"/>
  <c r="H8"/>
  <c r="G8"/>
  <c r="F8"/>
  <c r="E8"/>
  <c r="D8"/>
  <c r="C8"/>
  <c r="B8"/>
  <c r="E292" i="1"/>
  <c r="D292"/>
  <c r="D277"/>
  <c r="E269"/>
  <c r="D269"/>
  <c r="E266"/>
  <c r="D266"/>
  <c r="D253"/>
  <c r="D247"/>
  <c r="D237"/>
  <c r="D235"/>
  <c r="D233"/>
  <c r="D230"/>
  <c r="D223"/>
  <c r="D220"/>
  <c r="D201" s="1"/>
  <c r="D190"/>
  <c r="D183"/>
  <c r="D177"/>
  <c r="D175"/>
  <c r="D158"/>
  <c r="E150"/>
  <c r="D150"/>
  <c r="E147"/>
  <c r="D147"/>
  <c r="E138"/>
  <c r="D138"/>
  <c r="E131"/>
  <c r="D131"/>
  <c r="E126"/>
  <c r="D126"/>
  <c r="G120"/>
  <c r="F120"/>
  <c r="E120"/>
  <c r="D120"/>
  <c r="H119"/>
  <c r="I118"/>
  <c r="H118"/>
  <c r="I117"/>
  <c r="H117"/>
  <c r="I116"/>
  <c r="H116"/>
  <c r="H115"/>
  <c r="H114"/>
  <c r="I113"/>
  <c r="H113"/>
  <c r="G105"/>
  <c r="F105"/>
  <c r="E105"/>
  <c r="D105"/>
  <c r="I104"/>
  <c r="H104"/>
  <c r="I103"/>
  <c r="H103"/>
  <c r="I102"/>
  <c r="H102"/>
  <c r="I101"/>
  <c r="H101"/>
  <c r="I100"/>
  <c r="H100"/>
  <c r="I99"/>
  <c r="H99"/>
  <c r="F92"/>
  <c r="E92"/>
  <c r="D92"/>
  <c r="G91"/>
  <c r="G90"/>
  <c r="G89"/>
  <c r="G88"/>
  <c r="G87"/>
  <c r="G86"/>
  <c r="G85"/>
  <c r="G84"/>
  <c r="G79"/>
  <c r="F79"/>
  <c r="E79"/>
  <c r="I78"/>
  <c r="I79" s="1"/>
  <c r="H78"/>
  <c r="H79" s="1"/>
  <c r="F73"/>
  <c r="G72"/>
  <c r="G73" s="1"/>
  <c r="F67"/>
  <c r="E67"/>
  <c r="D67"/>
  <c r="G66"/>
  <c r="G64"/>
  <c r="G63"/>
  <c r="G62"/>
  <c r="G56"/>
  <c r="G55"/>
  <c r="H49"/>
  <c r="G49"/>
  <c r="F49"/>
  <c r="E49"/>
  <c r="D49"/>
  <c r="J48"/>
  <c r="I48"/>
  <c r="J47"/>
  <c r="I47"/>
  <c r="J46"/>
  <c r="I46"/>
  <c r="J45"/>
  <c r="I45"/>
  <c r="J44"/>
  <c r="I44"/>
  <c r="H39"/>
  <c r="G39"/>
  <c r="F39"/>
  <c r="E39"/>
  <c r="D39"/>
  <c r="I38"/>
  <c r="I37"/>
  <c r="I36"/>
  <c r="I35"/>
  <c r="I34"/>
  <c r="D272" l="1"/>
  <c r="K46"/>
  <c r="D200"/>
  <c r="D232"/>
  <c r="I105"/>
  <c r="K47"/>
  <c r="G67"/>
  <c r="G92"/>
  <c r="D222"/>
  <c r="E272"/>
  <c r="K45"/>
  <c r="D167"/>
  <c r="I120"/>
  <c r="H120"/>
  <c r="H105"/>
  <c r="J78"/>
  <c r="J79" s="1"/>
  <c r="K48"/>
  <c r="I49"/>
  <c r="K44"/>
  <c r="J49"/>
  <c r="I39"/>
  <c r="K49" l="1"/>
</calcChain>
</file>

<file path=xl/comments1.xml><?xml version="1.0" encoding="utf-8"?>
<comments xmlns="http://schemas.openxmlformats.org/spreadsheetml/2006/main">
  <authors>
    <author>Autor</author>
  </authors>
  <commentList>
    <comment ref="E3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Zwiększenie wartości inwestycji w nieruchomości i prawa jeżeli wycenia się je wg wartości godziwej </t>
        </r>
      </text>
    </comment>
    <comment ref="F33" authorId="0">
      <text>
        <r>
          <rPr>
            <b/>
            <sz val="8"/>
            <color indexed="81"/>
            <rFont val="Tahoma"/>
            <charset val="238"/>
          </rPr>
          <t>Zwiększenia z tytułu np.: zakupu, darowizny, śr.trwałych otrzymanych na podstawie leasingu finansowego</t>
        </r>
      </text>
    </comment>
    <comment ref="G33" authorId="0">
      <text>
        <r>
          <rPr>
            <b/>
            <sz val="8"/>
            <color indexed="81"/>
            <rFont val="Tahoma"/>
            <charset val="238"/>
          </rPr>
          <t>Przejecie środków trwałych w budowie, które uprzednio wymagały budowy, montażu lub zostały ulepszone</t>
        </r>
      </text>
    </comment>
    <comment ref="E43" authorId="0">
      <text>
        <r>
          <rPr>
            <b/>
            <sz val="8"/>
            <color indexed="81"/>
            <rFont val="Tahoma"/>
            <charset val="238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<sst xmlns="http://schemas.openxmlformats.org/spreadsheetml/2006/main" count="320" uniqueCount="226">
  <si>
    <t>Fundacja Pomocy Dzieciom z Chorobą Nowotworową</t>
  </si>
  <si>
    <t>a. Stosowane metody wyceny aktywów i pasywów</t>
  </si>
  <si>
    <t>Wyszczególnienie</t>
  </si>
  <si>
    <t>Przyjęte metody wyceny w zasadach (polityce) rachunkowości</t>
  </si>
  <si>
    <t>środki trwałe i wartości niematerialne i prawne</t>
  </si>
  <si>
    <t>według cen nabycia pomniejszone o odpisy umorzeniowe, a także odpisy z tytułu trwałej utraty wartości</t>
  </si>
  <si>
    <t>należności oraz roszczenia</t>
  </si>
  <si>
    <t>wykazywane są w kwocie wymagającej zapłaty, pomniejszone o odpisy aktualizujące wartość należności</t>
  </si>
  <si>
    <t>materiały i towary</t>
  </si>
  <si>
    <t>wykazywane są według cen nabycia nie wyższych od cen ich sprzedaży netto na dzień bilansowy, pomniejszone o dokonane odpisy aktualizujące w przypadku obniżenia wartości użytkowej tych materiałów</t>
  </si>
  <si>
    <t>zobowiązania</t>
  </si>
  <si>
    <t>wykazywane są w kwocie wymagającej zapłaty.</t>
  </si>
  <si>
    <t>rezerwy</t>
  </si>
  <si>
    <t>w przypadku konieczności tworzy się rezerwy na pewne lub prawdopodobne straty oraz nieponiesione, lecz przypadające na rok obrotowy koszty.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</si>
  <si>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</si>
  <si>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</si>
  <si>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</si>
  <si>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</si>
  <si>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brak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</si>
  <si>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</si>
  <si>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</si>
  <si>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</si>
  <si>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</si>
  <si>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</si>
  <si>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</si>
  <si>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a. Rzeczowe aktywa trwałe - środki trwałe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</si>
  <si>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</si>
  <si>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</si>
  <si>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</si>
  <si>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</si>
  <si>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</si>
  <si>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</si>
  <si>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</si>
  <si>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</si>
  <si>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</si>
  <si>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</si>
  <si>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</si>
  <si>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</si>
  <si>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</si>
  <si>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- amortyzacja</t>
  </si>
  <si>
    <t>Amortyzacja za rok</t>
  </si>
  <si>
    <t>Inne zwiększenia</t>
  </si>
  <si>
    <t>Zmniejszenie</t>
  </si>
  <si>
    <t>Stan na początek roku obrotowego (netto)</t>
  </si>
  <si>
    <t>Stan na koniec roku obrotowego (netto)</t>
  </si>
  <si>
    <t>c. Grunty użytkowane wieczyście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</si>
  <si>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</si>
  <si>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</si>
  <si>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</si>
  <si>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</si>
  <si>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</si>
  <si>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</t>
  </si>
  <si>
    <t>e. Wartości niematerialne i prawne</t>
  </si>
  <si>
    <t>1. Inne wartości niematerialne i prawne</t>
  </si>
  <si>
    <t>f. Umorzenie wartości niematerialnych i prawnych - amortyzacja</t>
  </si>
  <si>
    <t>g. Inwestycje długoterminowe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</si>
  <si>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</si>
  <si>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</si>
  <si>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</si>
  <si>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</si>
  <si>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</si>
  <si>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</si>
  <si>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</si>
  <si>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</si>
  <si>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 xml:space="preserve">h. Podział należności  według pozycji bilansu o pozostałym na dzień bilansowy, przewidywanym umową okresie spłaty 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</si>
  <si>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</si>
  <si>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</si>
  <si>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</si>
  <si>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</si>
  <si>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</si>
  <si>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</si>
  <si>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</si>
  <si>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</si>
  <si>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</si>
  <si>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</si>
  <si>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</si>
  <si>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</si>
  <si>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</si>
  <si>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>i. Podział zobowiązań według pozycji bilansu o pozostałym na dzień bilansowy, przewidywanym umową okresie spłaty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</si>
  <si>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</si>
  <si>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</si>
  <si>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</si>
  <si>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</si>
  <si>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</si>
  <si>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</si>
  <si>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</si>
  <si>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 xml:space="preserve">j. Rozliczenia międzyokresowe czynne i bierne 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</si>
  <si>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</si>
  <si>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</si>
  <si>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</si>
  <si>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</si>
  <si>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</si>
  <si>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</si>
  <si>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</si>
  <si>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</si>
  <si>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</si>
  <si>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k. Rozliczenia międzyokresowe przychodów</t>
  </si>
  <si>
    <t>1.Rozliczenia międzyokresowe przychodów (wyszczególnienie wg tytułów)</t>
  </si>
  <si>
    <t>l. Informacje o zyskach i stratach nadzwyczajnych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</si>
  <si>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</si>
  <si>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</si>
  <si>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</si>
  <si>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</si>
  <si>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</si>
  <si>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</si>
  <si>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</si>
  <si>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</si>
  <si>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</t>
  </si>
  <si>
    <t>Przeciętne zatrudnienie w roku</t>
  </si>
  <si>
    <t>umowa o pracę (wg etatów)</t>
  </si>
  <si>
    <t>umowa zlecenie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</si>
  <si>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</si>
  <si>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</si>
  <si>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</si>
  <si>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</si>
  <si>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</si>
  <si>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Informacje o strukturze przychodów - źródła i wysokość</t>
  </si>
  <si>
    <t xml:space="preserve">a. Przychody z działalności statutowej </t>
  </si>
  <si>
    <t>Składki brutto określone statutem</t>
  </si>
  <si>
    <t>Przychody z działalności statutowej nieodpłatnej pożytku publicznego</t>
  </si>
  <si>
    <t>Przychody z działalności statutowej odpłatnej pożytku publicznego</t>
  </si>
  <si>
    <t>wpłaty za noclegi w hotelu</t>
  </si>
  <si>
    <t>tantiemy</t>
  </si>
  <si>
    <t>Pozostałe przychody określone statutem</t>
  </si>
  <si>
    <t>b. Pozostałe przychody</t>
  </si>
  <si>
    <t>Przychody ze sprzedaży środków trwałych, środków trwałych w budowie oraz wartości niematerialnych i prawnych</t>
  </si>
  <si>
    <t>Przychody z likwidacji środków trwałych</t>
  </si>
  <si>
    <t>c. Przychody finansowe</t>
  </si>
  <si>
    <t>Cena sprzedaży akcji i udziałów</t>
  </si>
  <si>
    <t>Odsetki od lokat, wkładów bankowych</t>
  </si>
  <si>
    <t>Odsetki od pożyczek</t>
  </si>
  <si>
    <t>Otrzymane dywidendy od akcji obcych</t>
  </si>
  <si>
    <t>Inne przychody finansowe (dodatnie różnice kursowe)</t>
  </si>
  <si>
    <t>a. Informacje o strukturze kosztów</t>
  </si>
  <si>
    <t>Koszty realizacji działalności statutowej nieodpłatnej pożytku publicznego</t>
  </si>
  <si>
    <t>świadczenia pieniężne:</t>
  </si>
  <si>
    <t>pomoc dziecku i rodzinie</t>
  </si>
  <si>
    <t>paliwo i transport podopiecznych do szpitali</t>
  </si>
  <si>
    <t>koszty organizacji obozów</t>
  </si>
  <si>
    <t>koszty organizacji czasu wolnego</t>
  </si>
  <si>
    <t>usługi obce</t>
  </si>
  <si>
    <t>wynagrodzenia</t>
  </si>
  <si>
    <t>narzuty na wynagrodzenia (ZUS)</t>
  </si>
  <si>
    <t>pozostałe materiały</t>
  </si>
  <si>
    <t>świadczenia niepieniężne:</t>
  </si>
  <si>
    <t>(wyszczególnienie)</t>
  </si>
  <si>
    <t>Koszty realizacji działalności statutowej odpłatnej pożytku publicznego</t>
  </si>
  <si>
    <t>amortyzacja</t>
  </si>
  <si>
    <t>Pozostałe koszty realizacji zadań statutowych</t>
  </si>
  <si>
    <t>świadczenia pieniężne</t>
  </si>
  <si>
    <t>świadczenia niepieniężne</t>
  </si>
  <si>
    <t>Koszty administracyjne:</t>
  </si>
  <si>
    <t>- wynagrodzenia oraz ubezpieczenia społeczne i inne świadczenia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</si>
  <si>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</si>
  <si>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</si>
  <si>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</si>
  <si>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</si>
  <si>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</si>
  <si>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</si>
  <si>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</si>
  <si>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</si>
  <si>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</si>
  <si>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</si>
  <si>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</si>
  <si>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</si>
  <si>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</si>
  <si>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</si>
  <si>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</si>
  <si>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</si>
  <si>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</si>
  <si>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</si>
  <si>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</si>
  <si>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</si>
  <si>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b. Rozliczenie wyniku na działalności statutowej</t>
  </si>
  <si>
    <t>Wynik na działalności statutowej</t>
  </si>
  <si>
    <t>w tym:</t>
  </si>
  <si>
    <t>przychody z działalności nieodpłatnej pożytku publicznego</t>
  </si>
  <si>
    <t>przychody z działalności odpłatnej pożytku publicznego</t>
  </si>
  <si>
    <t>koszty z działalności nieodpłatnej pożytku publicznego</t>
  </si>
  <si>
    <t>koszty działalności odpłatnej pożytku publicznego</t>
  </si>
  <si>
    <t>Zobowiązania związane z działalnością statutową:</t>
  </si>
  <si>
    <t>1. gwarancje</t>
  </si>
  <si>
    <t>2. poręczenia</t>
  </si>
  <si>
    <t>3. kaucje i wadia</t>
  </si>
  <si>
    <t>4. inne zobowiązania</t>
  </si>
  <si>
    <t>Podpisy:</t>
  </si>
  <si>
    <t>Prezes Zarządu</t>
  </si>
  <si>
    <t>Daniela Mroczek -</t>
  </si>
  <si>
    <t>Ziemowit Jozenas -</t>
  </si>
  <si>
    <t>leki</t>
  </si>
  <si>
    <t>501-2</t>
  </si>
  <si>
    <t>wyżywienie</t>
  </si>
  <si>
    <t>materiały i energia</t>
  </si>
  <si>
    <t>podatki i opłaty</t>
  </si>
  <si>
    <t>ubezpieczenia społeczne</t>
  </si>
  <si>
    <t>uslugi obce</t>
  </si>
  <si>
    <t>pozostałe koszty</t>
  </si>
  <si>
    <t>Inne koszty finansowe-ujemne różnice kursowe</t>
  </si>
  <si>
    <t>modernizacja budynku ze środków PFRON</t>
  </si>
  <si>
    <t>7. innych zobowiązan</t>
  </si>
  <si>
    <t>darowizny od osób fiz. ze wskazaniem imiennym dla podopiecznych Fundacji</t>
  </si>
  <si>
    <t xml:space="preserve">Członkowie Zarządu:                  </t>
  </si>
  <si>
    <t>materiały do organizacji czasu wolnego</t>
  </si>
  <si>
    <t>opłaty bankowe, pocztowe</t>
  </si>
  <si>
    <t>wynagrodzenia, w tym dyżury terapeutyczne prowadzone  w Ośrodku dla podopiecznych i ich rodzin</t>
  </si>
  <si>
    <t>ryczałt na paliwo za dojazdy podopiecznych z miejsca zamieszkania do szpitali na badania i leczenie</t>
  </si>
  <si>
    <t>usługi zwiazane z konserwacją i naprawą busa, badanie techniczne</t>
  </si>
  <si>
    <t>Informacja dodatkowa za 2014 r.</t>
  </si>
  <si>
    <t>darowizny od osób prawnych, firm nastawionych na zysk</t>
  </si>
  <si>
    <t>1%podatku dla organizacji OPP (w tym ze wskazaniem imiennym kwota 132.933,35 )</t>
  </si>
  <si>
    <t>Przychody z działalności gospodarczej</t>
  </si>
  <si>
    <t>Inne przychody operacyjne-odpis amortyzacji modernizacji budynku sfinansowanej ze środków PFRON</t>
  </si>
  <si>
    <t>darowizny ogólne od osób fizycznych dla Fundacji</t>
  </si>
  <si>
    <t>- koszt wytworzenia sprzedanych usług (działalność gospodarcza)</t>
  </si>
  <si>
    <t>leki, środki medyczne, protezy, sprzęt rehabilitacyjny, odpłatne badania oraz sanatoryjne turnusy rehabilitacyjne dla podopiecznych Fundacji</t>
  </si>
  <si>
    <t>koszty organizacji wypoczynku podczas wakacji dla podopiecznych w Zakopanem</t>
  </si>
  <si>
    <t>koszty obozu rehabilitacyjnego dla podopiecznych w sanatorium w Rogowie</t>
  </si>
  <si>
    <t>warsztaty psychologiczne dla rodziców dzieci chorych na nowotwory (indywidualne spotkania z psychologiem)</t>
  </si>
  <si>
    <t>koszt noclegów dla rodziców (opiekunów) w osrodku Fundacji</t>
  </si>
  <si>
    <t>narzuty na wynagrodzenia (ZUS) i inne świadczenia pracownicze</t>
  </si>
  <si>
    <t>warsztaty psychologiczne dla wolontariuszy organizowane w Ośrodku Fundacji</t>
  </si>
  <si>
    <t>koszt wydania i dystrybucji ogólnokrajowego czasopisma naukowego Psychonkologia (nr 3/12)</t>
  </si>
  <si>
    <t>pozostałe koszty  (w tym ubezpieczenia OC uczestników obozów)</t>
  </si>
  <si>
    <t>Inne - m.in.darowizny rzeczowe dla szpitali</t>
  </si>
  <si>
    <t>Data sporządzenia: 04.05.2015r.</t>
  </si>
  <si>
    <t>Wycena na dzien bilansowy ING Parasol FIO Subf.Obligacji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</si>
</sst>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_ ;\-#,##0.00\ 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8"/>
      <color indexed="81"/>
      <name val="Tahoma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1"/>
      <name val="Arial"/>
      <family val="2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3">
    <xf numFmtId="0" fontId="0" fillId="0" borderId="0" xfId="0"/>
    <xf numFmtId="49" fontId="2" fillId="2" borderId="4" xfId="0" applyNumberFormat="1" applyFont="1" applyFill="1" applyBorder="1" applyAlignment="1">
      <alignment wrapText="1"/>
    </xf>
    <xf numFmtId="49" fontId="2" fillId="2" borderId="34" xfId="0" applyNumberFormat="1" applyFont="1" applyFill="1" applyBorder="1" applyAlignment="1">
      <alignment wrapText="1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12" xfId="0" applyFont="1" applyFill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9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Alignment="1">
      <alignment wrapText="1"/>
    </xf>
    <xf numFmtId="4" fontId="6" fillId="2" borderId="5" xfId="0" applyNumberFormat="1" applyFont="1" applyFill="1" applyBorder="1"/>
    <xf numFmtId="4" fontId="6" fillId="4" borderId="9" xfId="0" applyNumberFormat="1" applyFont="1" applyFill="1" applyBorder="1"/>
    <xf numFmtId="0" fontId="5" fillId="0" borderId="0" xfId="0" applyFont="1"/>
    <xf numFmtId="0" fontId="5" fillId="0" borderId="12" xfId="0" applyFont="1" applyBorder="1" applyAlignment="1">
      <alignment wrapText="1"/>
    </xf>
    <xf numFmtId="4" fontId="5" fillId="3" borderId="13" xfId="0" applyNumberFormat="1" applyFont="1" applyFill="1" applyBorder="1"/>
    <xf numFmtId="4" fontId="5" fillId="3" borderId="14" xfId="0" applyNumberFormat="1" applyFont="1" applyFill="1" applyBorder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5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4" fontId="6" fillId="3" borderId="5" xfId="0" applyNumberFormat="1" applyFont="1" applyFill="1" applyBorder="1"/>
    <xf numFmtId="4" fontId="6" fillId="3" borderId="9" xfId="0" applyNumberFormat="1" applyFont="1" applyFill="1" applyBorder="1"/>
    <xf numFmtId="0" fontId="6" fillId="0" borderId="5" xfId="0" applyFont="1" applyBorder="1" applyAlignment="1">
      <alignment horizontal="center" wrapText="1"/>
    </xf>
    <xf numFmtId="0" fontId="6" fillId="0" borderId="4" xfId="0" applyFont="1" applyFill="1" applyBorder="1" applyAlignment="1">
      <alignment wrapText="1"/>
    </xf>
    <xf numFmtId="4" fontId="6" fillId="2" borderId="5" xfId="1" applyNumberFormat="1" applyFont="1" applyFill="1" applyBorder="1"/>
    <xf numFmtId="4" fontId="5" fillId="3" borderId="9" xfId="1" applyNumberFormat="1" applyFont="1" applyFill="1" applyBorder="1"/>
    <xf numFmtId="0" fontId="6" fillId="0" borderId="12" xfId="0" applyFont="1" applyBorder="1"/>
    <xf numFmtId="4" fontId="6" fillId="2" borderId="13" xfId="1" applyNumberFormat="1" applyFont="1" applyFill="1" applyBorder="1"/>
    <xf numFmtId="4" fontId="5" fillId="3" borderId="14" xfId="1" applyNumberFormat="1" applyFont="1" applyFill="1" applyBorder="1"/>
    <xf numFmtId="4" fontId="6" fillId="2" borderId="5" xfId="0" applyNumberFormat="1" applyFont="1" applyFill="1" applyBorder="1" applyAlignment="1"/>
    <xf numFmtId="4" fontId="6" fillId="3" borderId="9" xfId="0" applyNumberFormat="1" applyFont="1" applyFill="1" applyBorder="1" applyAlignment="1"/>
    <xf numFmtId="4" fontId="5" fillId="3" borderId="13" xfId="0" applyNumberFormat="1" applyFont="1" applyFill="1" applyBorder="1" applyAlignment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4" fontId="6" fillId="2" borderId="5" xfId="0" applyNumberFormat="1" applyFont="1" applyFill="1" applyBorder="1" applyAlignment="1">
      <alignment horizontal="right" wrapText="1"/>
    </xf>
    <xf numFmtId="4" fontId="5" fillId="3" borderId="9" xfId="0" applyNumberFormat="1" applyFont="1" applyFill="1" applyBorder="1" applyAlignment="1">
      <alignment horizontal="right" wrapText="1"/>
    </xf>
    <xf numFmtId="0" fontId="6" fillId="0" borderId="4" xfId="0" applyFont="1" applyBorder="1" applyAlignment="1">
      <alignment horizontal="left" wrapText="1"/>
    </xf>
    <xf numFmtId="4" fontId="6" fillId="2" borderId="5" xfId="0" applyNumberFormat="1" applyFont="1" applyFill="1" applyBorder="1" applyAlignment="1">
      <alignment horizontal="right"/>
    </xf>
    <xf numFmtId="4" fontId="5" fillId="3" borderId="13" xfId="0" applyNumberFormat="1" applyFont="1" applyFill="1" applyBorder="1" applyAlignment="1">
      <alignment horizontal="right"/>
    </xf>
    <xf numFmtId="4" fontId="5" fillId="3" borderId="14" xfId="0" applyNumberFormat="1" applyFont="1" applyFill="1" applyBorder="1" applyAlignment="1">
      <alignment horizontal="right"/>
    </xf>
    <xf numFmtId="0" fontId="6" fillId="0" borderId="4" xfId="0" applyFont="1" applyBorder="1"/>
    <xf numFmtId="4" fontId="5" fillId="3" borderId="5" xfId="0" applyNumberFormat="1" applyFont="1" applyFill="1" applyBorder="1"/>
    <xf numFmtId="4" fontId="5" fillId="3" borderId="9" xfId="0" applyNumberFormat="1" applyFont="1" applyFill="1" applyBorder="1"/>
    <xf numFmtId="0" fontId="5" fillId="0" borderId="12" xfId="0" applyFont="1" applyBorder="1"/>
    <xf numFmtId="0" fontId="5" fillId="0" borderId="0" xfId="0" applyFont="1" applyBorder="1"/>
    <xf numFmtId="4" fontId="5" fillId="0" borderId="0" xfId="0" applyNumberFormat="1" applyFont="1" applyFill="1" applyBorder="1"/>
    <xf numFmtId="4" fontId="6" fillId="2" borderId="5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wrapText="1"/>
    </xf>
    <xf numFmtId="4" fontId="6" fillId="2" borderId="9" xfId="0" applyNumberFormat="1" applyFont="1" applyFill="1" applyBorder="1"/>
    <xf numFmtId="0" fontId="6" fillId="0" borderId="12" xfId="0" applyFont="1" applyBorder="1" applyAlignment="1">
      <alignment wrapText="1"/>
    </xf>
    <xf numFmtId="4" fontId="6" fillId="2" borderId="13" xfId="0" applyNumberFormat="1" applyFont="1" applyFill="1" applyBorder="1"/>
    <xf numFmtId="4" fontId="6" fillId="2" borderId="14" xfId="0" applyNumberFormat="1" applyFont="1" applyFill="1" applyBorder="1"/>
    <xf numFmtId="4" fontId="6" fillId="0" borderId="0" xfId="0" applyNumberFormat="1" applyFont="1" applyFill="1" applyBorder="1"/>
    <xf numFmtId="0" fontId="6" fillId="2" borderId="4" xfId="0" applyFont="1" applyFill="1" applyBorder="1" applyAlignment="1">
      <alignment wrapText="1"/>
    </xf>
    <xf numFmtId="0" fontId="6" fillId="0" borderId="5" xfId="0" applyFont="1" applyBorder="1"/>
    <xf numFmtId="0" fontId="5" fillId="0" borderId="15" xfId="0" applyFont="1" applyBorder="1"/>
    <xf numFmtId="4" fontId="5" fillId="3" borderId="17" xfId="0" applyNumberFormat="1" applyFont="1" applyFill="1" applyBorder="1"/>
    <xf numFmtId="0" fontId="6" fillId="0" borderId="0" xfId="0" applyFont="1" applyFill="1" applyBorder="1"/>
    <xf numFmtId="0" fontId="5" fillId="0" borderId="15" xfId="0" applyFont="1" applyFill="1" applyBorder="1"/>
    <xf numFmtId="0" fontId="6" fillId="0" borderId="18" xfId="0" applyFont="1" applyFill="1" applyBorder="1" applyAlignment="1">
      <alignment wrapText="1"/>
    </xf>
    <xf numFmtId="4" fontId="6" fillId="2" borderId="27" xfId="0" applyNumberFormat="1" applyFont="1" applyFill="1" applyBorder="1"/>
    <xf numFmtId="0" fontId="6" fillId="0" borderId="12" xfId="0" applyFont="1" applyFill="1" applyBorder="1" applyAlignment="1">
      <alignment wrapText="1"/>
    </xf>
    <xf numFmtId="0" fontId="6" fillId="0" borderId="4" xfId="0" applyFont="1" applyFill="1" applyBorder="1"/>
    <xf numFmtId="49" fontId="5" fillId="0" borderId="15" xfId="0" applyNumberFormat="1" applyFont="1" applyBorder="1" applyAlignment="1">
      <alignment wrapText="1"/>
    </xf>
    <xf numFmtId="49" fontId="8" fillId="3" borderId="4" xfId="0" applyNumberFormat="1" applyFont="1" applyFill="1" applyBorder="1" applyAlignment="1">
      <alignment wrapText="1"/>
    </xf>
    <xf numFmtId="4" fontId="8" fillId="3" borderId="9" xfId="0" applyNumberFormat="1" applyFont="1" applyFill="1" applyBorder="1"/>
    <xf numFmtId="49" fontId="6" fillId="2" borderId="4" xfId="0" applyNumberFormat="1" applyFont="1" applyFill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49" fontId="5" fillId="0" borderId="4" xfId="0" applyNumberFormat="1" applyFont="1" applyFill="1" applyBorder="1" applyAlignment="1">
      <alignment wrapText="1"/>
    </xf>
    <xf numFmtId="49" fontId="6" fillId="3" borderId="4" xfId="0" applyNumberFormat="1" applyFont="1" applyFill="1" applyBorder="1" applyAlignment="1">
      <alignment wrapText="1"/>
    </xf>
    <xf numFmtId="49" fontId="6" fillId="0" borderId="4" xfId="0" applyNumberFormat="1" applyFont="1" applyBorder="1" applyAlignment="1">
      <alignment wrapText="1"/>
    </xf>
    <xf numFmtId="49" fontId="6" fillId="0" borderId="18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12" xfId="0" applyFont="1" applyFill="1" applyBorder="1"/>
    <xf numFmtId="49" fontId="5" fillId="0" borderId="4" xfId="0" applyNumberFormat="1" applyFont="1" applyBorder="1"/>
    <xf numFmtId="4" fontId="5" fillId="2" borderId="5" xfId="0" applyNumberFormat="1" applyFont="1" applyFill="1" applyBorder="1"/>
    <xf numFmtId="4" fontId="5" fillId="2" borderId="9" xfId="0" applyNumberFormat="1" applyFont="1" applyFill="1" applyBorder="1"/>
    <xf numFmtId="49" fontId="6" fillId="0" borderId="4" xfId="0" applyNumberFormat="1" applyFont="1" applyBorder="1"/>
    <xf numFmtId="49" fontId="5" fillId="0" borderId="12" xfId="0" applyNumberFormat="1" applyFont="1" applyBorder="1"/>
    <xf numFmtId="0" fontId="6" fillId="0" borderId="0" xfId="0" applyFont="1" applyFill="1"/>
    <xf numFmtId="0" fontId="6" fillId="3" borderId="4" xfId="0" applyFont="1" applyFill="1" applyBorder="1"/>
    <xf numFmtId="4" fontId="6" fillId="0" borderId="0" xfId="0" applyNumberFormat="1" applyFont="1" applyBorder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6" fillId="0" borderId="0" xfId="0" applyNumberFormat="1" applyFont="1"/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164" fontId="5" fillId="3" borderId="13" xfId="0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7" fillId="0" borderId="3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0" fontId="5" fillId="0" borderId="33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Fill="1" applyBorder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9"/>
  <sheetViews>
    <sheetView tabSelected="1" view="pageBreakPreview" zoomScale="60" zoomScaleNormal="100" workbookViewId="0">
      <selection activeCell="I12" sqref="I12"/>
    </sheetView>
  </sheetViews>
  <sheetFormatPr defaultRowHeight="15"/>
  <cols>
    <col min="1" max="1" width="3.42578125" style="4" customWidth="1"/>
    <col min="2" max="2" width="3.28515625" style="5" customWidth="1"/>
    <col min="3" max="3" width="42.42578125" style="5" customWidth="1"/>
    <col min="4" max="4" width="16.7109375" style="5" customWidth="1"/>
    <col min="5" max="5" width="16.28515625" style="5" customWidth="1"/>
    <col min="6" max="6" width="14.42578125" style="5" customWidth="1"/>
    <col min="7" max="7" width="17.7109375" style="5" customWidth="1"/>
    <col min="8" max="8" width="16" style="5" customWidth="1"/>
    <col min="9" max="9" width="14.85546875" style="5" customWidth="1"/>
    <col min="10" max="10" width="17.85546875" style="5" customWidth="1"/>
    <col min="11" max="11" width="17.42578125" style="5" customWidth="1"/>
    <col min="12" max="256" width="9.140625" style="5"/>
    <col min="257" max="257" width="3.42578125" style="5" customWidth="1"/>
    <col min="258" max="258" width="3.28515625" style="5" customWidth="1"/>
    <col min="259" max="259" width="42.42578125" style="5" customWidth="1"/>
    <col min="260" max="260" width="16.7109375" style="5" customWidth="1"/>
    <col min="261" max="261" width="16.28515625" style="5" customWidth="1"/>
    <col min="262" max="262" width="14.42578125" style="5" customWidth="1"/>
    <col min="263" max="263" width="16.7109375" style="5" customWidth="1"/>
    <col min="264" max="264" width="12.7109375" style="5" customWidth="1"/>
    <col min="265" max="265" width="14.85546875" style="5" customWidth="1"/>
    <col min="266" max="266" width="17.85546875" style="5" customWidth="1"/>
    <col min="267" max="267" width="17.42578125" style="5" customWidth="1"/>
    <col min="268" max="512" width="9.140625" style="5"/>
    <col min="513" max="513" width="3.42578125" style="5" customWidth="1"/>
    <col min="514" max="514" width="3.28515625" style="5" customWidth="1"/>
    <col min="515" max="515" width="42.42578125" style="5" customWidth="1"/>
    <col min="516" max="516" width="16.7109375" style="5" customWidth="1"/>
    <col min="517" max="517" width="16.28515625" style="5" customWidth="1"/>
    <col min="518" max="518" width="14.42578125" style="5" customWidth="1"/>
    <col min="519" max="519" width="16.7109375" style="5" customWidth="1"/>
    <col min="520" max="520" width="12.7109375" style="5" customWidth="1"/>
    <col min="521" max="521" width="14.85546875" style="5" customWidth="1"/>
    <col min="522" max="522" width="17.85546875" style="5" customWidth="1"/>
    <col min="523" max="523" width="17.42578125" style="5" customWidth="1"/>
    <col min="524" max="768" width="9.140625" style="5"/>
    <col min="769" max="769" width="3.42578125" style="5" customWidth="1"/>
    <col min="770" max="770" width="3.28515625" style="5" customWidth="1"/>
    <col min="771" max="771" width="42.42578125" style="5" customWidth="1"/>
    <col min="772" max="772" width="16.7109375" style="5" customWidth="1"/>
    <col min="773" max="773" width="16.28515625" style="5" customWidth="1"/>
    <col min="774" max="774" width="14.42578125" style="5" customWidth="1"/>
    <col min="775" max="775" width="16.7109375" style="5" customWidth="1"/>
    <col min="776" max="776" width="12.7109375" style="5" customWidth="1"/>
    <col min="777" max="777" width="14.85546875" style="5" customWidth="1"/>
    <col min="778" max="778" width="17.85546875" style="5" customWidth="1"/>
    <col min="779" max="779" width="17.42578125" style="5" customWidth="1"/>
    <col min="780" max="1024" width="9.140625" style="5"/>
    <col min="1025" max="1025" width="3.42578125" style="5" customWidth="1"/>
    <col min="1026" max="1026" width="3.28515625" style="5" customWidth="1"/>
    <col min="1027" max="1027" width="42.42578125" style="5" customWidth="1"/>
    <col min="1028" max="1028" width="16.7109375" style="5" customWidth="1"/>
    <col min="1029" max="1029" width="16.28515625" style="5" customWidth="1"/>
    <col min="1030" max="1030" width="14.42578125" style="5" customWidth="1"/>
    <col min="1031" max="1031" width="16.7109375" style="5" customWidth="1"/>
    <col min="1032" max="1032" width="12.7109375" style="5" customWidth="1"/>
    <col min="1033" max="1033" width="14.85546875" style="5" customWidth="1"/>
    <col min="1034" max="1034" width="17.85546875" style="5" customWidth="1"/>
    <col min="1035" max="1035" width="17.42578125" style="5" customWidth="1"/>
    <col min="1036" max="1280" width="9.140625" style="5"/>
    <col min="1281" max="1281" width="3.42578125" style="5" customWidth="1"/>
    <col min="1282" max="1282" width="3.28515625" style="5" customWidth="1"/>
    <col min="1283" max="1283" width="42.42578125" style="5" customWidth="1"/>
    <col min="1284" max="1284" width="16.7109375" style="5" customWidth="1"/>
    <col min="1285" max="1285" width="16.28515625" style="5" customWidth="1"/>
    <col min="1286" max="1286" width="14.42578125" style="5" customWidth="1"/>
    <col min="1287" max="1287" width="16.7109375" style="5" customWidth="1"/>
    <col min="1288" max="1288" width="12.7109375" style="5" customWidth="1"/>
    <col min="1289" max="1289" width="14.85546875" style="5" customWidth="1"/>
    <col min="1290" max="1290" width="17.85546875" style="5" customWidth="1"/>
    <col min="1291" max="1291" width="17.42578125" style="5" customWidth="1"/>
    <col min="1292" max="1536" width="9.140625" style="5"/>
    <col min="1537" max="1537" width="3.42578125" style="5" customWidth="1"/>
    <col min="1538" max="1538" width="3.28515625" style="5" customWidth="1"/>
    <col min="1539" max="1539" width="42.42578125" style="5" customWidth="1"/>
    <col min="1540" max="1540" width="16.7109375" style="5" customWidth="1"/>
    <col min="1541" max="1541" width="16.28515625" style="5" customWidth="1"/>
    <col min="1542" max="1542" width="14.42578125" style="5" customWidth="1"/>
    <col min="1543" max="1543" width="16.7109375" style="5" customWidth="1"/>
    <col min="1544" max="1544" width="12.7109375" style="5" customWidth="1"/>
    <col min="1545" max="1545" width="14.85546875" style="5" customWidth="1"/>
    <col min="1546" max="1546" width="17.85546875" style="5" customWidth="1"/>
    <col min="1547" max="1547" width="17.42578125" style="5" customWidth="1"/>
    <col min="1548" max="1792" width="9.140625" style="5"/>
    <col min="1793" max="1793" width="3.42578125" style="5" customWidth="1"/>
    <col min="1794" max="1794" width="3.28515625" style="5" customWidth="1"/>
    <col min="1795" max="1795" width="42.42578125" style="5" customWidth="1"/>
    <col min="1796" max="1796" width="16.7109375" style="5" customWidth="1"/>
    <col min="1797" max="1797" width="16.28515625" style="5" customWidth="1"/>
    <col min="1798" max="1798" width="14.42578125" style="5" customWidth="1"/>
    <col min="1799" max="1799" width="16.7109375" style="5" customWidth="1"/>
    <col min="1800" max="1800" width="12.7109375" style="5" customWidth="1"/>
    <col min="1801" max="1801" width="14.85546875" style="5" customWidth="1"/>
    <col min="1802" max="1802" width="17.85546875" style="5" customWidth="1"/>
    <col min="1803" max="1803" width="17.42578125" style="5" customWidth="1"/>
    <col min="1804" max="2048" width="9.140625" style="5"/>
    <col min="2049" max="2049" width="3.42578125" style="5" customWidth="1"/>
    <col min="2050" max="2050" width="3.28515625" style="5" customWidth="1"/>
    <col min="2051" max="2051" width="42.42578125" style="5" customWidth="1"/>
    <col min="2052" max="2052" width="16.7109375" style="5" customWidth="1"/>
    <col min="2053" max="2053" width="16.28515625" style="5" customWidth="1"/>
    <col min="2054" max="2054" width="14.42578125" style="5" customWidth="1"/>
    <col min="2055" max="2055" width="16.7109375" style="5" customWidth="1"/>
    <col min="2056" max="2056" width="12.7109375" style="5" customWidth="1"/>
    <col min="2057" max="2057" width="14.85546875" style="5" customWidth="1"/>
    <col min="2058" max="2058" width="17.85546875" style="5" customWidth="1"/>
    <col min="2059" max="2059" width="17.42578125" style="5" customWidth="1"/>
    <col min="2060" max="2304" width="9.140625" style="5"/>
    <col min="2305" max="2305" width="3.42578125" style="5" customWidth="1"/>
    <col min="2306" max="2306" width="3.28515625" style="5" customWidth="1"/>
    <col min="2307" max="2307" width="42.42578125" style="5" customWidth="1"/>
    <col min="2308" max="2308" width="16.7109375" style="5" customWidth="1"/>
    <col min="2309" max="2309" width="16.28515625" style="5" customWidth="1"/>
    <col min="2310" max="2310" width="14.42578125" style="5" customWidth="1"/>
    <col min="2311" max="2311" width="16.7109375" style="5" customWidth="1"/>
    <col min="2312" max="2312" width="12.7109375" style="5" customWidth="1"/>
    <col min="2313" max="2313" width="14.85546875" style="5" customWidth="1"/>
    <col min="2314" max="2314" width="17.85546875" style="5" customWidth="1"/>
    <col min="2315" max="2315" width="17.42578125" style="5" customWidth="1"/>
    <col min="2316" max="2560" width="9.140625" style="5"/>
    <col min="2561" max="2561" width="3.42578125" style="5" customWidth="1"/>
    <col min="2562" max="2562" width="3.28515625" style="5" customWidth="1"/>
    <col min="2563" max="2563" width="42.42578125" style="5" customWidth="1"/>
    <col min="2564" max="2564" width="16.7109375" style="5" customWidth="1"/>
    <col min="2565" max="2565" width="16.28515625" style="5" customWidth="1"/>
    <col min="2566" max="2566" width="14.42578125" style="5" customWidth="1"/>
    <col min="2567" max="2567" width="16.7109375" style="5" customWidth="1"/>
    <col min="2568" max="2568" width="12.7109375" style="5" customWidth="1"/>
    <col min="2569" max="2569" width="14.85546875" style="5" customWidth="1"/>
    <col min="2570" max="2570" width="17.85546875" style="5" customWidth="1"/>
    <col min="2571" max="2571" width="17.42578125" style="5" customWidth="1"/>
    <col min="2572" max="2816" width="9.140625" style="5"/>
    <col min="2817" max="2817" width="3.42578125" style="5" customWidth="1"/>
    <col min="2818" max="2818" width="3.28515625" style="5" customWidth="1"/>
    <col min="2819" max="2819" width="42.42578125" style="5" customWidth="1"/>
    <col min="2820" max="2820" width="16.7109375" style="5" customWidth="1"/>
    <col min="2821" max="2821" width="16.28515625" style="5" customWidth="1"/>
    <col min="2822" max="2822" width="14.42578125" style="5" customWidth="1"/>
    <col min="2823" max="2823" width="16.7109375" style="5" customWidth="1"/>
    <col min="2824" max="2824" width="12.7109375" style="5" customWidth="1"/>
    <col min="2825" max="2825" width="14.85546875" style="5" customWidth="1"/>
    <col min="2826" max="2826" width="17.85546875" style="5" customWidth="1"/>
    <col min="2827" max="2827" width="17.42578125" style="5" customWidth="1"/>
    <col min="2828" max="3072" width="9.140625" style="5"/>
    <col min="3073" max="3073" width="3.42578125" style="5" customWidth="1"/>
    <col min="3074" max="3074" width="3.28515625" style="5" customWidth="1"/>
    <col min="3075" max="3075" width="42.42578125" style="5" customWidth="1"/>
    <col min="3076" max="3076" width="16.7109375" style="5" customWidth="1"/>
    <col min="3077" max="3077" width="16.28515625" style="5" customWidth="1"/>
    <col min="3078" max="3078" width="14.42578125" style="5" customWidth="1"/>
    <col min="3079" max="3079" width="16.7109375" style="5" customWidth="1"/>
    <col min="3080" max="3080" width="12.7109375" style="5" customWidth="1"/>
    <col min="3081" max="3081" width="14.85546875" style="5" customWidth="1"/>
    <col min="3082" max="3082" width="17.85546875" style="5" customWidth="1"/>
    <col min="3083" max="3083" width="17.42578125" style="5" customWidth="1"/>
    <col min="3084" max="3328" width="9.140625" style="5"/>
    <col min="3329" max="3329" width="3.42578125" style="5" customWidth="1"/>
    <col min="3330" max="3330" width="3.28515625" style="5" customWidth="1"/>
    <col min="3331" max="3331" width="42.42578125" style="5" customWidth="1"/>
    <col min="3332" max="3332" width="16.7109375" style="5" customWidth="1"/>
    <col min="3333" max="3333" width="16.28515625" style="5" customWidth="1"/>
    <col min="3334" max="3334" width="14.42578125" style="5" customWidth="1"/>
    <col min="3335" max="3335" width="16.7109375" style="5" customWidth="1"/>
    <col min="3336" max="3336" width="12.7109375" style="5" customWidth="1"/>
    <col min="3337" max="3337" width="14.85546875" style="5" customWidth="1"/>
    <col min="3338" max="3338" width="17.85546875" style="5" customWidth="1"/>
    <col min="3339" max="3339" width="17.42578125" style="5" customWidth="1"/>
    <col min="3340" max="3584" width="9.140625" style="5"/>
    <col min="3585" max="3585" width="3.42578125" style="5" customWidth="1"/>
    <col min="3586" max="3586" width="3.28515625" style="5" customWidth="1"/>
    <col min="3587" max="3587" width="42.42578125" style="5" customWidth="1"/>
    <col min="3588" max="3588" width="16.7109375" style="5" customWidth="1"/>
    <col min="3589" max="3589" width="16.28515625" style="5" customWidth="1"/>
    <col min="3590" max="3590" width="14.42578125" style="5" customWidth="1"/>
    <col min="3591" max="3591" width="16.7109375" style="5" customWidth="1"/>
    <col min="3592" max="3592" width="12.7109375" style="5" customWidth="1"/>
    <col min="3593" max="3593" width="14.85546875" style="5" customWidth="1"/>
    <col min="3594" max="3594" width="17.85546875" style="5" customWidth="1"/>
    <col min="3595" max="3595" width="17.42578125" style="5" customWidth="1"/>
    <col min="3596" max="3840" width="9.140625" style="5"/>
    <col min="3841" max="3841" width="3.42578125" style="5" customWidth="1"/>
    <col min="3842" max="3842" width="3.28515625" style="5" customWidth="1"/>
    <col min="3843" max="3843" width="42.42578125" style="5" customWidth="1"/>
    <col min="3844" max="3844" width="16.7109375" style="5" customWidth="1"/>
    <col min="3845" max="3845" width="16.28515625" style="5" customWidth="1"/>
    <col min="3846" max="3846" width="14.42578125" style="5" customWidth="1"/>
    <col min="3847" max="3847" width="16.7109375" style="5" customWidth="1"/>
    <col min="3848" max="3848" width="12.7109375" style="5" customWidth="1"/>
    <col min="3849" max="3849" width="14.85546875" style="5" customWidth="1"/>
    <col min="3850" max="3850" width="17.85546875" style="5" customWidth="1"/>
    <col min="3851" max="3851" width="17.42578125" style="5" customWidth="1"/>
    <col min="3852" max="4096" width="9.140625" style="5"/>
    <col min="4097" max="4097" width="3.42578125" style="5" customWidth="1"/>
    <col min="4098" max="4098" width="3.28515625" style="5" customWidth="1"/>
    <col min="4099" max="4099" width="42.42578125" style="5" customWidth="1"/>
    <col min="4100" max="4100" width="16.7109375" style="5" customWidth="1"/>
    <col min="4101" max="4101" width="16.28515625" style="5" customWidth="1"/>
    <col min="4102" max="4102" width="14.42578125" style="5" customWidth="1"/>
    <col min="4103" max="4103" width="16.7109375" style="5" customWidth="1"/>
    <col min="4104" max="4104" width="12.7109375" style="5" customWidth="1"/>
    <col min="4105" max="4105" width="14.85546875" style="5" customWidth="1"/>
    <col min="4106" max="4106" width="17.85546875" style="5" customWidth="1"/>
    <col min="4107" max="4107" width="17.42578125" style="5" customWidth="1"/>
    <col min="4108" max="4352" width="9.140625" style="5"/>
    <col min="4353" max="4353" width="3.42578125" style="5" customWidth="1"/>
    <col min="4354" max="4354" width="3.28515625" style="5" customWidth="1"/>
    <col min="4355" max="4355" width="42.42578125" style="5" customWidth="1"/>
    <col min="4356" max="4356" width="16.7109375" style="5" customWidth="1"/>
    <col min="4357" max="4357" width="16.28515625" style="5" customWidth="1"/>
    <col min="4358" max="4358" width="14.42578125" style="5" customWidth="1"/>
    <col min="4359" max="4359" width="16.7109375" style="5" customWidth="1"/>
    <col min="4360" max="4360" width="12.7109375" style="5" customWidth="1"/>
    <col min="4361" max="4361" width="14.85546875" style="5" customWidth="1"/>
    <col min="4362" max="4362" width="17.85546875" style="5" customWidth="1"/>
    <col min="4363" max="4363" width="17.42578125" style="5" customWidth="1"/>
    <col min="4364" max="4608" width="9.140625" style="5"/>
    <col min="4609" max="4609" width="3.42578125" style="5" customWidth="1"/>
    <col min="4610" max="4610" width="3.28515625" style="5" customWidth="1"/>
    <col min="4611" max="4611" width="42.42578125" style="5" customWidth="1"/>
    <col min="4612" max="4612" width="16.7109375" style="5" customWidth="1"/>
    <col min="4613" max="4613" width="16.28515625" style="5" customWidth="1"/>
    <col min="4614" max="4614" width="14.42578125" style="5" customWidth="1"/>
    <col min="4615" max="4615" width="16.7109375" style="5" customWidth="1"/>
    <col min="4616" max="4616" width="12.7109375" style="5" customWidth="1"/>
    <col min="4617" max="4617" width="14.85546875" style="5" customWidth="1"/>
    <col min="4618" max="4618" width="17.85546875" style="5" customWidth="1"/>
    <col min="4619" max="4619" width="17.42578125" style="5" customWidth="1"/>
    <col min="4620" max="4864" width="9.140625" style="5"/>
    <col min="4865" max="4865" width="3.42578125" style="5" customWidth="1"/>
    <col min="4866" max="4866" width="3.28515625" style="5" customWidth="1"/>
    <col min="4867" max="4867" width="42.42578125" style="5" customWidth="1"/>
    <col min="4868" max="4868" width="16.7109375" style="5" customWidth="1"/>
    <col min="4869" max="4869" width="16.28515625" style="5" customWidth="1"/>
    <col min="4870" max="4870" width="14.42578125" style="5" customWidth="1"/>
    <col min="4871" max="4871" width="16.7109375" style="5" customWidth="1"/>
    <col min="4872" max="4872" width="12.7109375" style="5" customWidth="1"/>
    <col min="4873" max="4873" width="14.85546875" style="5" customWidth="1"/>
    <col min="4874" max="4874" width="17.85546875" style="5" customWidth="1"/>
    <col min="4875" max="4875" width="17.42578125" style="5" customWidth="1"/>
    <col min="4876" max="5120" width="9.140625" style="5"/>
    <col min="5121" max="5121" width="3.42578125" style="5" customWidth="1"/>
    <col min="5122" max="5122" width="3.28515625" style="5" customWidth="1"/>
    <col min="5123" max="5123" width="42.42578125" style="5" customWidth="1"/>
    <col min="5124" max="5124" width="16.7109375" style="5" customWidth="1"/>
    <col min="5125" max="5125" width="16.28515625" style="5" customWidth="1"/>
    <col min="5126" max="5126" width="14.42578125" style="5" customWidth="1"/>
    <col min="5127" max="5127" width="16.7109375" style="5" customWidth="1"/>
    <col min="5128" max="5128" width="12.7109375" style="5" customWidth="1"/>
    <col min="5129" max="5129" width="14.85546875" style="5" customWidth="1"/>
    <col min="5130" max="5130" width="17.85546875" style="5" customWidth="1"/>
    <col min="5131" max="5131" width="17.42578125" style="5" customWidth="1"/>
    <col min="5132" max="5376" width="9.140625" style="5"/>
    <col min="5377" max="5377" width="3.42578125" style="5" customWidth="1"/>
    <col min="5378" max="5378" width="3.28515625" style="5" customWidth="1"/>
    <col min="5379" max="5379" width="42.42578125" style="5" customWidth="1"/>
    <col min="5380" max="5380" width="16.7109375" style="5" customWidth="1"/>
    <col min="5381" max="5381" width="16.28515625" style="5" customWidth="1"/>
    <col min="5382" max="5382" width="14.42578125" style="5" customWidth="1"/>
    <col min="5383" max="5383" width="16.7109375" style="5" customWidth="1"/>
    <col min="5384" max="5384" width="12.7109375" style="5" customWidth="1"/>
    <col min="5385" max="5385" width="14.85546875" style="5" customWidth="1"/>
    <col min="5386" max="5386" width="17.85546875" style="5" customWidth="1"/>
    <col min="5387" max="5387" width="17.42578125" style="5" customWidth="1"/>
    <col min="5388" max="5632" width="9.140625" style="5"/>
    <col min="5633" max="5633" width="3.42578125" style="5" customWidth="1"/>
    <col min="5634" max="5634" width="3.28515625" style="5" customWidth="1"/>
    <col min="5635" max="5635" width="42.42578125" style="5" customWidth="1"/>
    <col min="5636" max="5636" width="16.7109375" style="5" customWidth="1"/>
    <col min="5637" max="5637" width="16.28515625" style="5" customWidth="1"/>
    <col min="5638" max="5638" width="14.42578125" style="5" customWidth="1"/>
    <col min="5639" max="5639" width="16.7109375" style="5" customWidth="1"/>
    <col min="5640" max="5640" width="12.7109375" style="5" customWidth="1"/>
    <col min="5641" max="5641" width="14.85546875" style="5" customWidth="1"/>
    <col min="5642" max="5642" width="17.85546875" style="5" customWidth="1"/>
    <col min="5643" max="5643" width="17.42578125" style="5" customWidth="1"/>
    <col min="5644" max="5888" width="9.140625" style="5"/>
    <col min="5889" max="5889" width="3.42578125" style="5" customWidth="1"/>
    <col min="5890" max="5890" width="3.28515625" style="5" customWidth="1"/>
    <col min="5891" max="5891" width="42.42578125" style="5" customWidth="1"/>
    <col min="5892" max="5892" width="16.7109375" style="5" customWidth="1"/>
    <col min="5893" max="5893" width="16.28515625" style="5" customWidth="1"/>
    <col min="5894" max="5894" width="14.42578125" style="5" customWidth="1"/>
    <col min="5895" max="5895" width="16.7109375" style="5" customWidth="1"/>
    <col min="5896" max="5896" width="12.7109375" style="5" customWidth="1"/>
    <col min="5897" max="5897" width="14.85546875" style="5" customWidth="1"/>
    <col min="5898" max="5898" width="17.85546875" style="5" customWidth="1"/>
    <col min="5899" max="5899" width="17.42578125" style="5" customWidth="1"/>
    <col min="5900" max="6144" width="9.140625" style="5"/>
    <col min="6145" max="6145" width="3.42578125" style="5" customWidth="1"/>
    <col min="6146" max="6146" width="3.28515625" style="5" customWidth="1"/>
    <col min="6147" max="6147" width="42.42578125" style="5" customWidth="1"/>
    <col min="6148" max="6148" width="16.7109375" style="5" customWidth="1"/>
    <col min="6149" max="6149" width="16.28515625" style="5" customWidth="1"/>
    <col min="6150" max="6150" width="14.42578125" style="5" customWidth="1"/>
    <col min="6151" max="6151" width="16.7109375" style="5" customWidth="1"/>
    <col min="6152" max="6152" width="12.7109375" style="5" customWidth="1"/>
    <col min="6153" max="6153" width="14.85546875" style="5" customWidth="1"/>
    <col min="6154" max="6154" width="17.85546875" style="5" customWidth="1"/>
    <col min="6155" max="6155" width="17.42578125" style="5" customWidth="1"/>
    <col min="6156" max="6400" width="9.140625" style="5"/>
    <col min="6401" max="6401" width="3.42578125" style="5" customWidth="1"/>
    <col min="6402" max="6402" width="3.28515625" style="5" customWidth="1"/>
    <col min="6403" max="6403" width="42.42578125" style="5" customWidth="1"/>
    <col min="6404" max="6404" width="16.7109375" style="5" customWidth="1"/>
    <col min="6405" max="6405" width="16.28515625" style="5" customWidth="1"/>
    <col min="6406" max="6406" width="14.42578125" style="5" customWidth="1"/>
    <col min="6407" max="6407" width="16.7109375" style="5" customWidth="1"/>
    <col min="6408" max="6408" width="12.7109375" style="5" customWidth="1"/>
    <col min="6409" max="6409" width="14.85546875" style="5" customWidth="1"/>
    <col min="6410" max="6410" width="17.85546875" style="5" customWidth="1"/>
    <col min="6411" max="6411" width="17.42578125" style="5" customWidth="1"/>
    <col min="6412" max="6656" width="9.140625" style="5"/>
    <col min="6657" max="6657" width="3.42578125" style="5" customWidth="1"/>
    <col min="6658" max="6658" width="3.28515625" style="5" customWidth="1"/>
    <col min="6659" max="6659" width="42.42578125" style="5" customWidth="1"/>
    <col min="6660" max="6660" width="16.7109375" style="5" customWidth="1"/>
    <col min="6661" max="6661" width="16.28515625" style="5" customWidth="1"/>
    <col min="6662" max="6662" width="14.42578125" style="5" customWidth="1"/>
    <col min="6663" max="6663" width="16.7109375" style="5" customWidth="1"/>
    <col min="6664" max="6664" width="12.7109375" style="5" customWidth="1"/>
    <col min="6665" max="6665" width="14.85546875" style="5" customWidth="1"/>
    <col min="6666" max="6666" width="17.85546875" style="5" customWidth="1"/>
    <col min="6667" max="6667" width="17.42578125" style="5" customWidth="1"/>
    <col min="6668" max="6912" width="9.140625" style="5"/>
    <col min="6913" max="6913" width="3.42578125" style="5" customWidth="1"/>
    <col min="6914" max="6914" width="3.28515625" style="5" customWidth="1"/>
    <col min="6915" max="6915" width="42.42578125" style="5" customWidth="1"/>
    <col min="6916" max="6916" width="16.7109375" style="5" customWidth="1"/>
    <col min="6917" max="6917" width="16.28515625" style="5" customWidth="1"/>
    <col min="6918" max="6918" width="14.42578125" style="5" customWidth="1"/>
    <col min="6919" max="6919" width="16.7109375" style="5" customWidth="1"/>
    <col min="6920" max="6920" width="12.7109375" style="5" customWidth="1"/>
    <col min="6921" max="6921" width="14.85546875" style="5" customWidth="1"/>
    <col min="6922" max="6922" width="17.85546875" style="5" customWidth="1"/>
    <col min="6923" max="6923" width="17.42578125" style="5" customWidth="1"/>
    <col min="6924" max="7168" width="9.140625" style="5"/>
    <col min="7169" max="7169" width="3.42578125" style="5" customWidth="1"/>
    <col min="7170" max="7170" width="3.28515625" style="5" customWidth="1"/>
    <col min="7171" max="7171" width="42.42578125" style="5" customWidth="1"/>
    <col min="7172" max="7172" width="16.7109375" style="5" customWidth="1"/>
    <col min="7173" max="7173" width="16.28515625" style="5" customWidth="1"/>
    <col min="7174" max="7174" width="14.42578125" style="5" customWidth="1"/>
    <col min="7175" max="7175" width="16.7109375" style="5" customWidth="1"/>
    <col min="7176" max="7176" width="12.7109375" style="5" customWidth="1"/>
    <col min="7177" max="7177" width="14.85546875" style="5" customWidth="1"/>
    <col min="7178" max="7178" width="17.85546875" style="5" customWidth="1"/>
    <col min="7179" max="7179" width="17.42578125" style="5" customWidth="1"/>
    <col min="7180" max="7424" width="9.140625" style="5"/>
    <col min="7425" max="7425" width="3.42578125" style="5" customWidth="1"/>
    <col min="7426" max="7426" width="3.28515625" style="5" customWidth="1"/>
    <col min="7427" max="7427" width="42.42578125" style="5" customWidth="1"/>
    <col min="7428" max="7428" width="16.7109375" style="5" customWidth="1"/>
    <col min="7429" max="7429" width="16.28515625" style="5" customWidth="1"/>
    <col min="7430" max="7430" width="14.42578125" style="5" customWidth="1"/>
    <col min="7431" max="7431" width="16.7109375" style="5" customWidth="1"/>
    <col min="7432" max="7432" width="12.7109375" style="5" customWidth="1"/>
    <col min="7433" max="7433" width="14.85546875" style="5" customWidth="1"/>
    <col min="7434" max="7434" width="17.85546875" style="5" customWidth="1"/>
    <col min="7435" max="7435" width="17.42578125" style="5" customWidth="1"/>
    <col min="7436" max="7680" width="9.140625" style="5"/>
    <col min="7681" max="7681" width="3.42578125" style="5" customWidth="1"/>
    <col min="7682" max="7682" width="3.28515625" style="5" customWidth="1"/>
    <col min="7683" max="7683" width="42.42578125" style="5" customWidth="1"/>
    <col min="7684" max="7684" width="16.7109375" style="5" customWidth="1"/>
    <col min="7685" max="7685" width="16.28515625" style="5" customWidth="1"/>
    <col min="7686" max="7686" width="14.42578125" style="5" customWidth="1"/>
    <col min="7687" max="7687" width="16.7109375" style="5" customWidth="1"/>
    <col min="7688" max="7688" width="12.7109375" style="5" customWidth="1"/>
    <col min="7689" max="7689" width="14.85546875" style="5" customWidth="1"/>
    <col min="7690" max="7690" width="17.85546875" style="5" customWidth="1"/>
    <col min="7691" max="7691" width="17.42578125" style="5" customWidth="1"/>
    <col min="7692" max="7936" width="9.140625" style="5"/>
    <col min="7937" max="7937" width="3.42578125" style="5" customWidth="1"/>
    <col min="7938" max="7938" width="3.28515625" style="5" customWidth="1"/>
    <col min="7939" max="7939" width="42.42578125" style="5" customWidth="1"/>
    <col min="7940" max="7940" width="16.7109375" style="5" customWidth="1"/>
    <col min="7941" max="7941" width="16.28515625" style="5" customWidth="1"/>
    <col min="7942" max="7942" width="14.42578125" style="5" customWidth="1"/>
    <col min="7943" max="7943" width="16.7109375" style="5" customWidth="1"/>
    <col min="7944" max="7944" width="12.7109375" style="5" customWidth="1"/>
    <col min="7945" max="7945" width="14.85546875" style="5" customWidth="1"/>
    <col min="7946" max="7946" width="17.85546875" style="5" customWidth="1"/>
    <col min="7947" max="7947" width="17.42578125" style="5" customWidth="1"/>
    <col min="7948" max="8192" width="9.140625" style="5"/>
    <col min="8193" max="8193" width="3.42578125" style="5" customWidth="1"/>
    <col min="8194" max="8194" width="3.28515625" style="5" customWidth="1"/>
    <col min="8195" max="8195" width="42.42578125" style="5" customWidth="1"/>
    <col min="8196" max="8196" width="16.7109375" style="5" customWidth="1"/>
    <col min="8197" max="8197" width="16.28515625" style="5" customWidth="1"/>
    <col min="8198" max="8198" width="14.42578125" style="5" customWidth="1"/>
    <col min="8199" max="8199" width="16.7109375" style="5" customWidth="1"/>
    <col min="8200" max="8200" width="12.7109375" style="5" customWidth="1"/>
    <col min="8201" max="8201" width="14.85546875" style="5" customWidth="1"/>
    <col min="8202" max="8202" width="17.85546875" style="5" customWidth="1"/>
    <col min="8203" max="8203" width="17.42578125" style="5" customWidth="1"/>
    <col min="8204" max="8448" width="9.140625" style="5"/>
    <col min="8449" max="8449" width="3.42578125" style="5" customWidth="1"/>
    <col min="8450" max="8450" width="3.28515625" style="5" customWidth="1"/>
    <col min="8451" max="8451" width="42.42578125" style="5" customWidth="1"/>
    <col min="8452" max="8452" width="16.7109375" style="5" customWidth="1"/>
    <col min="8453" max="8453" width="16.28515625" style="5" customWidth="1"/>
    <col min="8454" max="8454" width="14.42578125" style="5" customWidth="1"/>
    <col min="8455" max="8455" width="16.7109375" style="5" customWidth="1"/>
    <col min="8456" max="8456" width="12.7109375" style="5" customWidth="1"/>
    <col min="8457" max="8457" width="14.85546875" style="5" customWidth="1"/>
    <col min="8458" max="8458" width="17.85546875" style="5" customWidth="1"/>
    <col min="8459" max="8459" width="17.42578125" style="5" customWidth="1"/>
    <col min="8460" max="8704" width="9.140625" style="5"/>
    <col min="8705" max="8705" width="3.42578125" style="5" customWidth="1"/>
    <col min="8706" max="8706" width="3.28515625" style="5" customWidth="1"/>
    <col min="8707" max="8707" width="42.42578125" style="5" customWidth="1"/>
    <col min="8708" max="8708" width="16.7109375" style="5" customWidth="1"/>
    <col min="8709" max="8709" width="16.28515625" style="5" customWidth="1"/>
    <col min="8710" max="8710" width="14.42578125" style="5" customWidth="1"/>
    <col min="8711" max="8711" width="16.7109375" style="5" customWidth="1"/>
    <col min="8712" max="8712" width="12.7109375" style="5" customWidth="1"/>
    <col min="8713" max="8713" width="14.85546875" style="5" customWidth="1"/>
    <col min="8714" max="8714" width="17.85546875" style="5" customWidth="1"/>
    <col min="8715" max="8715" width="17.42578125" style="5" customWidth="1"/>
    <col min="8716" max="8960" width="9.140625" style="5"/>
    <col min="8961" max="8961" width="3.42578125" style="5" customWidth="1"/>
    <col min="8962" max="8962" width="3.28515625" style="5" customWidth="1"/>
    <col min="8963" max="8963" width="42.42578125" style="5" customWidth="1"/>
    <col min="8964" max="8964" width="16.7109375" style="5" customWidth="1"/>
    <col min="8965" max="8965" width="16.28515625" style="5" customWidth="1"/>
    <col min="8966" max="8966" width="14.42578125" style="5" customWidth="1"/>
    <col min="8967" max="8967" width="16.7109375" style="5" customWidth="1"/>
    <col min="8968" max="8968" width="12.7109375" style="5" customWidth="1"/>
    <col min="8969" max="8969" width="14.85546875" style="5" customWidth="1"/>
    <col min="8970" max="8970" width="17.85546875" style="5" customWidth="1"/>
    <col min="8971" max="8971" width="17.42578125" style="5" customWidth="1"/>
    <col min="8972" max="9216" width="9.140625" style="5"/>
    <col min="9217" max="9217" width="3.42578125" style="5" customWidth="1"/>
    <col min="9218" max="9218" width="3.28515625" style="5" customWidth="1"/>
    <col min="9219" max="9219" width="42.42578125" style="5" customWidth="1"/>
    <col min="9220" max="9220" width="16.7109375" style="5" customWidth="1"/>
    <col min="9221" max="9221" width="16.28515625" style="5" customWidth="1"/>
    <col min="9222" max="9222" width="14.42578125" style="5" customWidth="1"/>
    <col min="9223" max="9223" width="16.7109375" style="5" customWidth="1"/>
    <col min="9224" max="9224" width="12.7109375" style="5" customWidth="1"/>
    <col min="9225" max="9225" width="14.85546875" style="5" customWidth="1"/>
    <col min="9226" max="9226" width="17.85546875" style="5" customWidth="1"/>
    <col min="9227" max="9227" width="17.42578125" style="5" customWidth="1"/>
    <col min="9228" max="9472" width="9.140625" style="5"/>
    <col min="9473" max="9473" width="3.42578125" style="5" customWidth="1"/>
    <col min="9474" max="9474" width="3.28515625" style="5" customWidth="1"/>
    <col min="9475" max="9475" width="42.42578125" style="5" customWidth="1"/>
    <col min="9476" max="9476" width="16.7109375" style="5" customWidth="1"/>
    <col min="9477" max="9477" width="16.28515625" style="5" customWidth="1"/>
    <col min="9478" max="9478" width="14.42578125" style="5" customWidth="1"/>
    <col min="9479" max="9479" width="16.7109375" style="5" customWidth="1"/>
    <col min="9480" max="9480" width="12.7109375" style="5" customWidth="1"/>
    <col min="9481" max="9481" width="14.85546875" style="5" customWidth="1"/>
    <col min="9482" max="9482" width="17.85546875" style="5" customWidth="1"/>
    <col min="9483" max="9483" width="17.42578125" style="5" customWidth="1"/>
    <col min="9484" max="9728" width="9.140625" style="5"/>
    <col min="9729" max="9729" width="3.42578125" style="5" customWidth="1"/>
    <col min="9730" max="9730" width="3.28515625" style="5" customWidth="1"/>
    <col min="9731" max="9731" width="42.42578125" style="5" customWidth="1"/>
    <col min="9732" max="9732" width="16.7109375" style="5" customWidth="1"/>
    <col min="9733" max="9733" width="16.28515625" style="5" customWidth="1"/>
    <col min="9734" max="9734" width="14.42578125" style="5" customWidth="1"/>
    <col min="9735" max="9735" width="16.7109375" style="5" customWidth="1"/>
    <col min="9736" max="9736" width="12.7109375" style="5" customWidth="1"/>
    <col min="9737" max="9737" width="14.85546875" style="5" customWidth="1"/>
    <col min="9738" max="9738" width="17.85546875" style="5" customWidth="1"/>
    <col min="9739" max="9739" width="17.42578125" style="5" customWidth="1"/>
    <col min="9740" max="9984" width="9.140625" style="5"/>
    <col min="9985" max="9985" width="3.42578125" style="5" customWidth="1"/>
    <col min="9986" max="9986" width="3.28515625" style="5" customWidth="1"/>
    <col min="9987" max="9987" width="42.42578125" style="5" customWidth="1"/>
    <col min="9988" max="9988" width="16.7109375" style="5" customWidth="1"/>
    <col min="9989" max="9989" width="16.28515625" style="5" customWidth="1"/>
    <col min="9990" max="9990" width="14.42578125" style="5" customWidth="1"/>
    <col min="9991" max="9991" width="16.7109375" style="5" customWidth="1"/>
    <col min="9992" max="9992" width="12.7109375" style="5" customWidth="1"/>
    <col min="9993" max="9993" width="14.85546875" style="5" customWidth="1"/>
    <col min="9994" max="9994" width="17.85546875" style="5" customWidth="1"/>
    <col min="9995" max="9995" width="17.42578125" style="5" customWidth="1"/>
    <col min="9996" max="10240" width="9.140625" style="5"/>
    <col min="10241" max="10241" width="3.42578125" style="5" customWidth="1"/>
    <col min="10242" max="10242" width="3.28515625" style="5" customWidth="1"/>
    <col min="10243" max="10243" width="42.42578125" style="5" customWidth="1"/>
    <col min="10244" max="10244" width="16.7109375" style="5" customWidth="1"/>
    <col min="10245" max="10245" width="16.28515625" style="5" customWidth="1"/>
    <col min="10246" max="10246" width="14.42578125" style="5" customWidth="1"/>
    <col min="10247" max="10247" width="16.7109375" style="5" customWidth="1"/>
    <col min="10248" max="10248" width="12.7109375" style="5" customWidth="1"/>
    <col min="10249" max="10249" width="14.85546875" style="5" customWidth="1"/>
    <col min="10250" max="10250" width="17.85546875" style="5" customWidth="1"/>
    <col min="10251" max="10251" width="17.42578125" style="5" customWidth="1"/>
    <col min="10252" max="10496" width="9.140625" style="5"/>
    <col min="10497" max="10497" width="3.42578125" style="5" customWidth="1"/>
    <col min="10498" max="10498" width="3.28515625" style="5" customWidth="1"/>
    <col min="10499" max="10499" width="42.42578125" style="5" customWidth="1"/>
    <col min="10500" max="10500" width="16.7109375" style="5" customWidth="1"/>
    <col min="10501" max="10501" width="16.28515625" style="5" customWidth="1"/>
    <col min="10502" max="10502" width="14.42578125" style="5" customWidth="1"/>
    <col min="10503" max="10503" width="16.7109375" style="5" customWidth="1"/>
    <col min="10504" max="10504" width="12.7109375" style="5" customWidth="1"/>
    <col min="10505" max="10505" width="14.85546875" style="5" customWidth="1"/>
    <col min="10506" max="10506" width="17.85546875" style="5" customWidth="1"/>
    <col min="10507" max="10507" width="17.42578125" style="5" customWidth="1"/>
    <col min="10508" max="10752" width="9.140625" style="5"/>
    <col min="10753" max="10753" width="3.42578125" style="5" customWidth="1"/>
    <col min="10754" max="10754" width="3.28515625" style="5" customWidth="1"/>
    <col min="10755" max="10755" width="42.42578125" style="5" customWidth="1"/>
    <col min="10756" max="10756" width="16.7109375" style="5" customWidth="1"/>
    <col min="10757" max="10757" width="16.28515625" style="5" customWidth="1"/>
    <col min="10758" max="10758" width="14.42578125" style="5" customWidth="1"/>
    <col min="10759" max="10759" width="16.7109375" style="5" customWidth="1"/>
    <col min="10760" max="10760" width="12.7109375" style="5" customWidth="1"/>
    <col min="10761" max="10761" width="14.85546875" style="5" customWidth="1"/>
    <col min="10762" max="10762" width="17.85546875" style="5" customWidth="1"/>
    <col min="10763" max="10763" width="17.42578125" style="5" customWidth="1"/>
    <col min="10764" max="11008" width="9.140625" style="5"/>
    <col min="11009" max="11009" width="3.42578125" style="5" customWidth="1"/>
    <col min="11010" max="11010" width="3.28515625" style="5" customWidth="1"/>
    <col min="11011" max="11011" width="42.42578125" style="5" customWidth="1"/>
    <col min="11012" max="11012" width="16.7109375" style="5" customWidth="1"/>
    <col min="11013" max="11013" width="16.28515625" style="5" customWidth="1"/>
    <col min="11014" max="11014" width="14.42578125" style="5" customWidth="1"/>
    <col min="11015" max="11015" width="16.7109375" style="5" customWidth="1"/>
    <col min="11016" max="11016" width="12.7109375" style="5" customWidth="1"/>
    <col min="11017" max="11017" width="14.85546875" style="5" customWidth="1"/>
    <col min="11018" max="11018" width="17.85546875" style="5" customWidth="1"/>
    <col min="11019" max="11019" width="17.42578125" style="5" customWidth="1"/>
    <col min="11020" max="11264" width="9.140625" style="5"/>
    <col min="11265" max="11265" width="3.42578125" style="5" customWidth="1"/>
    <col min="11266" max="11266" width="3.28515625" style="5" customWidth="1"/>
    <col min="11267" max="11267" width="42.42578125" style="5" customWidth="1"/>
    <col min="11268" max="11268" width="16.7109375" style="5" customWidth="1"/>
    <col min="11269" max="11269" width="16.28515625" style="5" customWidth="1"/>
    <col min="11270" max="11270" width="14.42578125" style="5" customWidth="1"/>
    <col min="11271" max="11271" width="16.7109375" style="5" customWidth="1"/>
    <col min="11272" max="11272" width="12.7109375" style="5" customWidth="1"/>
    <col min="11273" max="11273" width="14.85546875" style="5" customWidth="1"/>
    <col min="11274" max="11274" width="17.85546875" style="5" customWidth="1"/>
    <col min="11275" max="11275" width="17.42578125" style="5" customWidth="1"/>
    <col min="11276" max="11520" width="9.140625" style="5"/>
    <col min="11521" max="11521" width="3.42578125" style="5" customWidth="1"/>
    <col min="11522" max="11522" width="3.28515625" style="5" customWidth="1"/>
    <col min="11523" max="11523" width="42.42578125" style="5" customWidth="1"/>
    <col min="11524" max="11524" width="16.7109375" style="5" customWidth="1"/>
    <col min="11525" max="11525" width="16.28515625" style="5" customWidth="1"/>
    <col min="11526" max="11526" width="14.42578125" style="5" customWidth="1"/>
    <col min="11527" max="11527" width="16.7109375" style="5" customWidth="1"/>
    <col min="11528" max="11528" width="12.7109375" style="5" customWidth="1"/>
    <col min="11529" max="11529" width="14.85546875" style="5" customWidth="1"/>
    <col min="11530" max="11530" width="17.85546875" style="5" customWidth="1"/>
    <col min="11531" max="11531" width="17.42578125" style="5" customWidth="1"/>
    <col min="11532" max="11776" width="9.140625" style="5"/>
    <col min="11777" max="11777" width="3.42578125" style="5" customWidth="1"/>
    <col min="11778" max="11778" width="3.28515625" style="5" customWidth="1"/>
    <col min="11779" max="11779" width="42.42578125" style="5" customWidth="1"/>
    <col min="11780" max="11780" width="16.7109375" style="5" customWidth="1"/>
    <col min="11781" max="11781" width="16.28515625" style="5" customWidth="1"/>
    <col min="11782" max="11782" width="14.42578125" style="5" customWidth="1"/>
    <col min="11783" max="11783" width="16.7109375" style="5" customWidth="1"/>
    <col min="11784" max="11784" width="12.7109375" style="5" customWidth="1"/>
    <col min="11785" max="11785" width="14.85546875" style="5" customWidth="1"/>
    <col min="11786" max="11786" width="17.85546875" style="5" customWidth="1"/>
    <col min="11787" max="11787" width="17.42578125" style="5" customWidth="1"/>
    <col min="11788" max="12032" width="9.140625" style="5"/>
    <col min="12033" max="12033" width="3.42578125" style="5" customWidth="1"/>
    <col min="12034" max="12034" width="3.28515625" style="5" customWidth="1"/>
    <col min="12035" max="12035" width="42.42578125" style="5" customWidth="1"/>
    <col min="12036" max="12036" width="16.7109375" style="5" customWidth="1"/>
    <col min="12037" max="12037" width="16.28515625" style="5" customWidth="1"/>
    <col min="12038" max="12038" width="14.42578125" style="5" customWidth="1"/>
    <col min="12039" max="12039" width="16.7109375" style="5" customWidth="1"/>
    <col min="12040" max="12040" width="12.7109375" style="5" customWidth="1"/>
    <col min="12041" max="12041" width="14.85546875" style="5" customWidth="1"/>
    <col min="12042" max="12042" width="17.85546875" style="5" customWidth="1"/>
    <col min="12043" max="12043" width="17.42578125" style="5" customWidth="1"/>
    <col min="12044" max="12288" width="9.140625" style="5"/>
    <col min="12289" max="12289" width="3.42578125" style="5" customWidth="1"/>
    <col min="12290" max="12290" width="3.28515625" style="5" customWidth="1"/>
    <col min="12291" max="12291" width="42.42578125" style="5" customWidth="1"/>
    <col min="12292" max="12292" width="16.7109375" style="5" customWidth="1"/>
    <col min="12293" max="12293" width="16.28515625" style="5" customWidth="1"/>
    <col min="12294" max="12294" width="14.42578125" style="5" customWidth="1"/>
    <col min="12295" max="12295" width="16.7109375" style="5" customWidth="1"/>
    <col min="12296" max="12296" width="12.7109375" style="5" customWidth="1"/>
    <col min="12297" max="12297" width="14.85546875" style="5" customWidth="1"/>
    <col min="12298" max="12298" width="17.85546875" style="5" customWidth="1"/>
    <col min="12299" max="12299" width="17.42578125" style="5" customWidth="1"/>
    <col min="12300" max="12544" width="9.140625" style="5"/>
    <col min="12545" max="12545" width="3.42578125" style="5" customWidth="1"/>
    <col min="12546" max="12546" width="3.28515625" style="5" customWidth="1"/>
    <col min="12547" max="12547" width="42.42578125" style="5" customWidth="1"/>
    <col min="12548" max="12548" width="16.7109375" style="5" customWidth="1"/>
    <col min="12549" max="12549" width="16.28515625" style="5" customWidth="1"/>
    <col min="12550" max="12550" width="14.42578125" style="5" customWidth="1"/>
    <col min="12551" max="12551" width="16.7109375" style="5" customWidth="1"/>
    <col min="12552" max="12552" width="12.7109375" style="5" customWidth="1"/>
    <col min="12553" max="12553" width="14.85546875" style="5" customWidth="1"/>
    <col min="12554" max="12554" width="17.85546875" style="5" customWidth="1"/>
    <col min="12555" max="12555" width="17.42578125" style="5" customWidth="1"/>
    <col min="12556" max="12800" width="9.140625" style="5"/>
    <col min="12801" max="12801" width="3.42578125" style="5" customWidth="1"/>
    <col min="12802" max="12802" width="3.28515625" style="5" customWidth="1"/>
    <col min="12803" max="12803" width="42.42578125" style="5" customWidth="1"/>
    <col min="12804" max="12804" width="16.7109375" style="5" customWidth="1"/>
    <col min="12805" max="12805" width="16.28515625" style="5" customWidth="1"/>
    <col min="12806" max="12806" width="14.42578125" style="5" customWidth="1"/>
    <col min="12807" max="12807" width="16.7109375" style="5" customWidth="1"/>
    <col min="12808" max="12808" width="12.7109375" style="5" customWidth="1"/>
    <col min="12809" max="12809" width="14.85546875" style="5" customWidth="1"/>
    <col min="12810" max="12810" width="17.85546875" style="5" customWidth="1"/>
    <col min="12811" max="12811" width="17.42578125" style="5" customWidth="1"/>
    <col min="12812" max="13056" width="9.140625" style="5"/>
    <col min="13057" max="13057" width="3.42578125" style="5" customWidth="1"/>
    <col min="13058" max="13058" width="3.28515625" style="5" customWidth="1"/>
    <col min="13059" max="13059" width="42.42578125" style="5" customWidth="1"/>
    <col min="13060" max="13060" width="16.7109375" style="5" customWidth="1"/>
    <col min="13061" max="13061" width="16.28515625" style="5" customWidth="1"/>
    <col min="13062" max="13062" width="14.42578125" style="5" customWidth="1"/>
    <col min="13063" max="13063" width="16.7109375" style="5" customWidth="1"/>
    <col min="13064" max="13064" width="12.7109375" style="5" customWidth="1"/>
    <col min="13065" max="13065" width="14.85546875" style="5" customWidth="1"/>
    <col min="13066" max="13066" width="17.85546875" style="5" customWidth="1"/>
    <col min="13067" max="13067" width="17.42578125" style="5" customWidth="1"/>
    <col min="13068" max="13312" width="9.140625" style="5"/>
    <col min="13313" max="13313" width="3.42578125" style="5" customWidth="1"/>
    <col min="13314" max="13314" width="3.28515625" style="5" customWidth="1"/>
    <col min="13315" max="13315" width="42.42578125" style="5" customWidth="1"/>
    <col min="13316" max="13316" width="16.7109375" style="5" customWidth="1"/>
    <col min="13317" max="13317" width="16.28515625" style="5" customWidth="1"/>
    <col min="13318" max="13318" width="14.42578125" style="5" customWidth="1"/>
    <col min="13319" max="13319" width="16.7109375" style="5" customWidth="1"/>
    <col min="13320" max="13320" width="12.7109375" style="5" customWidth="1"/>
    <col min="13321" max="13321" width="14.85546875" style="5" customWidth="1"/>
    <col min="13322" max="13322" width="17.85546875" style="5" customWidth="1"/>
    <col min="13323" max="13323" width="17.42578125" style="5" customWidth="1"/>
    <col min="13324" max="13568" width="9.140625" style="5"/>
    <col min="13569" max="13569" width="3.42578125" style="5" customWidth="1"/>
    <col min="13570" max="13570" width="3.28515625" style="5" customWidth="1"/>
    <col min="13571" max="13571" width="42.42578125" style="5" customWidth="1"/>
    <col min="13572" max="13572" width="16.7109375" style="5" customWidth="1"/>
    <col min="13573" max="13573" width="16.28515625" style="5" customWidth="1"/>
    <col min="13574" max="13574" width="14.42578125" style="5" customWidth="1"/>
    <col min="13575" max="13575" width="16.7109375" style="5" customWidth="1"/>
    <col min="13576" max="13576" width="12.7109375" style="5" customWidth="1"/>
    <col min="13577" max="13577" width="14.85546875" style="5" customWidth="1"/>
    <col min="13578" max="13578" width="17.85546875" style="5" customWidth="1"/>
    <col min="13579" max="13579" width="17.42578125" style="5" customWidth="1"/>
    <col min="13580" max="13824" width="9.140625" style="5"/>
    <col min="13825" max="13825" width="3.42578125" style="5" customWidth="1"/>
    <col min="13826" max="13826" width="3.28515625" style="5" customWidth="1"/>
    <col min="13827" max="13827" width="42.42578125" style="5" customWidth="1"/>
    <col min="13828" max="13828" width="16.7109375" style="5" customWidth="1"/>
    <col min="13829" max="13829" width="16.28515625" style="5" customWidth="1"/>
    <col min="13830" max="13830" width="14.42578125" style="5" customWidth="1"/>
    <col min="13831" max="13831" width="16.7109375" style="5" customWidth="1"/>
    <col min="13832" max="13832" width="12.7109375" style="5" customWidth="1"/>
    <col min="13833" max="13833" width="14.85546875" style="5" customWidth="1"/>
    <col min="13834" max="13834" width="17.85546875" style="5" customWidth="1"/>
    <col min="13835" max="13835" width="17.42578125" style="5" customWidth="1"/>
    <col min="13836" max="14080" width="9.140625" style="5"/>
    <col min="14081" max="14081" width="3.42578125" style="5" customWidth="1"/>
    <col min="14082" max="14082" width="3.28515625" style="5" customWidth="1"/>
    <col min="14083" max="14083" width="42.42578125" style="5" customWidth="1"/>
    <col min="14084" max="14084" width="16.7109375" style="5" customWidth="1"/>
    <col min="14085" max="14085" width="16.28515625" style="5" customWidth="1"/>
    <col min="14086" max="14086" width="14.42578125" style="5" customWidth="1"/>
    <col min="14087" max="14087" width="16.7109375" style="5" customWidth="1"/>
    <col min="14088" max="14088" width="12.7109375" style="5" customWidth="1"/>
    <col min="14089" max="14089" width="14.85546875" style="5" customWidth="1"/>
    <col min="14090" max="14090" width="17.85546875" style="5" customWidth="1"/>
    <col min="14091" max="14091" width="17.42578125" style="5" customWidth="1"/>
    <col min="14092" max="14336" width="9.140625" style="5"/>
    <col min="14337" max="14337" width="3.42578125" style="5" customWidth="1"/>
    <col min="14338" max="14338" width="3.28515625" style="5" customWidth="1"/>
    <col min="14339" max="14339" width="42.42578125" style="5" customWidth="1"/>
    <col min="14340" max="14340" width="16.7109375" style="5" customWidth="1"/>
    <col min="14341" max="14341" width="16.28515625" style="5" customWidth="1"/>
    <col min="14342" max="14342" width="14.42578125" style="5" customWidth="1"/>
    <col min="14343" max="14343" width="16.7109375" style="5" customWidth="1"/>
    <col min="14344" max="14344" width="12.7109375" style="5" customWidth="1"/>
    <col min="14345" max="14345" width="14.85546875" style="5" customWidth="1"/>
    <col min="14346" max="14346" width="17.85546875" style="5" customWidth="1"/>
    <col min="14347" max="14347" width="17.42578125" style="5" customWidth="1"/>
    <col min="14348" max="14592" width="9.140625" style="5"/>
    <col min="14593" max="14593" width="3.42578125" style="5" customWidth="1"/>
    <col min="14594" max="14594" width="3.28515625" style="5" customWidth="1"/>
    <col min="14595" max="14595" width="42.42578125" style="5" customWidth="1"/>
    <col min="14596" max="14596" width="16.7109375" style="5" customWidth="1"/>
    <col min="14597" max="14597" width="16.28515625" style="5" customWidth="1"/>
    <col min="14598" max="14598" width="14.42578125" style="5" customWidth="1"/>
    <col min="14599" max="14599" width="16.7109375" style="5" customWidth="1"/>
    <col min="14600" max="14600" width="12.7109375" style="5" customWidth="1"/>
    <col min="14601" max="14601" width="14.85546875" style="5" customWidth="1"/>
    <col min="14602" max="14602" width="17.85546875" style="5" customWidth="1"/>
    <col min="14603" max="14603" width="17.42578125" style="5" customWidth="1"/>
    <col min="14604" max="14848" width="9.140625" style="5"/>
    <col min="14849" max="14849" width="3.42578125" style="5" customWidth="1"/>
    <col min="14850" max="14850" width="3.28515625" style="5" customWidth="1"/>
    <col min="14851" max="14851" width="42.42578125" style="5" customWidth="1"/>
    <col min="14852" max="14852" width="16.7109375" style="5" customWidth="1"/>
    <col min="14853" max="14853" width="16.28515625" style="5" customWidth="1"/>
    <col min="14854" max="14854" width="14.42578125" style="5" customWidth="1"/>
    <col min="14855" max="14855" width="16.7109375" style="5" customWidth="1"/>
    <col min="14856" max="14856" width="12.7109375" style="5" customWidth="1"/>
    <col min="14857" max="14857" width="14.85546875" style="5" customWidth="1"/>
    <col min="14858" max="14858" width="17.85546875" style="5" customWidth="1"/>
    <col min="14859" max="14859" width="17.42578125" style="5" customWidth="1"/>
    <col min="14860" max="15104" width="9.140625" style="5"/>
    <col min="15105" max="15105" width="3.42578125" style="5" customWidth="1"/>
    <col min="15106" max="15106" width="3.28515625" style="5" customWidth="1"/>
    <col min="15107" max="15107" width="42.42578125" style="5" customWidth="1"/>
    <col min="15108" max="15108" width="16.7109375" style="5" customWidth="1"/>
    <col min="15109" max="15109" width="16.28515625" style="5" customWidth="1"/>
    <col min="15110" max="15110" width="14.42578125" style="5" customWidth="1"/>
    <col min="15111" max="15111" width="16.7109375" style="5" customWidth="1"/>
    <col min="15112" max="15112" width="12.7109375" style="5" customWidth="1"/>
    <col min="15113" max="15113" width="14.85546875" style="5" customWidth="1"/>
    <col min="15114" max="15114" width="17.85546875" style="5" customWidth="1"/>
    <col min="15115" max="15115" width="17.42578125" style="5" customWidth="1"/>
    <col min="15116" max="15360" width="9.140625" style="5"/>
    <col min="15361" max="15361" width="3.42578125" style="5" customWidth="1"/>
    <col min="15362" max="15362" width="3.28515625" style="5" customWidth="1"/>
    <col min="15363" max="15363" width="42.42578125" style="5" customWidth="1"/>
    <col min="15364" max="15364" width="16.7109375" style="5" customWidth="1"/>
    <col min="15365" max="15365" width="16.28515625" style="5" customWidth="1"/>
    <col min="15366" max="15366" width="14.42578125" style="5" customWidth="1"/>
    <col min="15367" max="15367" width="16.7109375" style="5" customWidth="1"/>
    <col min="15368" max="15368" width="12.7109375" style="5" customWidth="1"/>
    <col min="15369" max="15369" width="14.85546875" style="5" customWidth="1"/>
    <col min="15370" max="15370" width="17.85546875" style="5" customWidth="1"/>
    <col min="15371" max="15371" width="17.42578125" style="5" customWidth="1"/>
    <col min="15372" max="15616" width="9.140625" style="5"/>
    <col min="15617" max="15617" width="3.42578125" style="5" customWidth="1"/>
    <col min="15618" max="15618" width="3.28515625" style="5" customWidth="1"/>
    <col min="15619" max="15619" width="42.42578125" style="5" customWidth="1"/>
    <col min="15620" max="15620" width="16.7109375" style="5" customWidth="1"/>
    <col min="15621" max="15621" width="16.28515625" style="5" customWidth="1"/>
    <col min="15622" max="15622" width="14.42578125" style="5" customWidth="1"/>
    <col min="15623" max="15623" width="16.7109375" style="5" customWidth="1"/>
    <col min="15624" max="15624" width="12.7109375" style="5" customWidth="1"/>
    <col min="15625" max="15625" width="14.85546875" style="5" customWidth="1"/>
    <col min="15626" max="15626" width="17.85546875" style="5" customWidth="1"/>
    <col min="15627" max="15627" width="17.42578125" style="5" customWidth="1"/>
    <col min="15628" max="15872" width="9.140625" style="5"/>
    <col min="15873" max="15873" width="3.42578125" style="5" customWidth="1"/>
    <col min="15874" max="15874" width="3.28515625" style="5" customWidth="1"/>
    <col min="15875" max="15875" width="42.42578125" style="5" customWidth="1"/>
    <col min="15876" max="15876" width="16.7109375" style="5" customWidth="1"/>
    <col min="15877" max="15877" width="16.28515625" style="5" customWidth="1"/>
    <col min="15878" max="15878" width="14.42578125" style="5" customWidth="1"/>
    <col min="15879" max="15879" width="16.7109375" style="5" customWidth="1"/>
    <col min="15880" max="15880" width="12.7109375" style="5" customWidth="1"/>
    <col min="15881" max="15881" width="14.85546875" style="5" customWidth="1"/>
    <col min="15882" max="15882" width="17.85546875" style="5" customWidth="1"/>
    <col min="15883" max="15883" width="17.42578125" style="5" customWidth="1"/>
    <col min="15884" max="16128" width="9.140625" style="5"/>
    <col min="16129" max="16129" width="3.42578125" style="5" customWidth="1"/>
    <col min="16130" max="16130" width="3.28515625" style="5" customWidth="1"/>
    <col min="16131" max="16131" width="42.42578125" style="5" customWidth="1"/>
    <col min="16132" max="16132" width="16.7109375" style="5" customWidth="1"/>
    <col min="16133" max="16133" width="16.28515625" style="5" customWidth="1"/>
    <col min="16134" max="16134" width="14.42578125" style="5" customWidth="1"/>
    <col min="16135" max="16135" width="16.7109375" style="5" customWidth="1"/>
    <col min="16136" max="16136" width="12.7109375" style="5" customWidth="1"/>
    <col min="16137" max="16137" width="14.85546875" style="5" customWidth="1"/>
    <col min="16138" max="16138" width="17.85546875" style="5" customWidth="1"/>
    <col min="16139" max="16139" width="17.42578125" style="5" customWidth="1"/>
    <col min="16140" max="16384" width="9.140625" style="5"/>
  </cols>
  <sheetData>
    <row r="3" spans="1:9" ht="20.25">
      <c r="C3" s="111" t="s">
        <v>0</v>
      </c>
      <c r="D3" s="111"/>
      <c r="E3" s="111"/>
      <c r="F3" s="111"/>
      <c r="G3" s="111"/>
      <c r="H3" s="111"/>
      <c r="I3" s="111"/>
    </row>
    <row r="5" spans="1:9" ht="20.25">
      <c r="C5" s="111" t="s">
        <v>207</v>
      </c>
      <c r="D5" s="111"/>
      <c r="E5" s="111"/>
      <c r="F5" s="111"/>
      <c r="G5" s="111"/>
      <c r="H5" s="111"/>
      <c r="I5" s="111"/>
    </row>
    <row r="6" spans="1:9">
      <c r="C6" s="6"/>
      <c r="D6" s="6"/>
      <c r="E6" s="6"/>
      <c r="F6" s="6"/>
      <c r="G6" s="6"/>
      <c r="H6" s="6"/>
      <c r="I6" s="6"/>
    </row>
    <row r="7" spans="1:9">
      <c r="D7" s="120"/>
      <c r="E7" s="120"/>
      <c r="F7" s="120"/>
    </row>
    <row r="8" spans="1:9" ht="15.75" thickBot="1"/>
    <row r="9" spans="1:9">
      <c r="A9" s="4">
        <v>1</v>
      </c>
      <c r="C9" s="112" t="s">
        <v>1</v>
      </c>
      <c r="D9" s="113"/>
      <c r="E9" s="113"/>
      <c r="F9" s="113"/>
      <c r="G9" s="114"/>
    </row>
    <row r="10" spans="1:9" ht="36" customHeight="1">
      <c r="C10" s="115" t="s">
        <v>2</v>
      </c>
      <c r="D10" s="116"/>
      <c r="E10" s="117" t="s">
        <v>3</v>
      </c>
      <c r="F10" s="118"/>
      <c r="G10" s="119"/>
    </row>
    <row r="11" spans="1:9" ht="59.25" customHeight="1">
      <c r="C11" s="108" t="s">
        <v>4</v>
      </c>
      <c r="D11" s="109"/>
      <c r="E11" s="109" t="s">
        <v>5</v>
      </c>
      <c r="F11" s="109"/>
      <c r="G11" s="110"/>
    </row>
    <row r="12" spans="1:9" ht="57" customHeight="1">
      <c r="C12" s="108" t="s">
        <v>6</v>
      </c>
      <c r="D12" s="109"/>
      <c r="E12" s="109" t="s">
        <v>7</v>
      </c>
      <c r="F12" s="109"/>
      <c r="G12" s="110"/>
    </row>
    <row r="13" spans="1:9" ht="81" customHeight="1">
      <c r="C13" s="121" t="s">
        <v>8</v>
      </c>
      <c r="D13" s="122"/>
      <c r="E13" s="123" t="s">
        <v>9</v>
      </c>
      <c r="F13" s="124"/>
      <c r="G13" s="125"/>
    </row>
    <row r="14" spans="1:9" ht="36.75" customHeight="1">
      <c r="C14" s="121" t="s">
        <v>10</v>
      </c>
      <c r="D14" s="122"/>
      <c r="E14" s="123" t="s">
        <v>11</v>
      </c>
      <c r="F14" s="124"/>
      <c r="G14" s="125"/>
    </row>
    <row r="15" spans="1:9" ht="60" customHeight="1" thickBot="1">
      <c r="C15" s="128" t="s">
        <v>12</v>
      </c>
      <c r="D15" s="129"/>
      <c r="E15" s="129" t="s">
        <v>13</v>
      </c>
      <c r="F15" s="129"/>
      <c r="G15" s="130"/>
    </row>
    <row r="18" spans="1:9" ht="15.75" thickBot="1"/>
    <row r="19" spans="1:9">
      <c r="A19" s="4">
        <v>1</v>
      </c>
      <c r="C19" s="131" t="s">
        <v>14</v>
      </c>
      <c r="D19" s="132"/>
      <c r="E19" s="132"/>
      <c r="F19" s="132"/>
      <c r="G19" s="133"/>
    </row>
    <row r="20" spans="1:9" ht="27" customHeight="1">
      <c r="C20" s="7" t="s">
        <v>15</v>
      </c>
      <c r="D20" s="116" t="s">
        <v>16</v>
      </c>
      <c r="E20" s="116"/>
      <c r="F20" s="134" t="s">
        <v>17</v>
      </c>
      <c r="G20" s="135"/>
    </row>
    <row r="21" spans="1:9" ht="15.75" thickBot="1">
      <c r="C21" s="8" t="s">
        <v>18</v>
      </c>
      <c r="D21" s="136"/>
      <c r="E21" s="136"/>
      <c r="F21" s="137">
        <v>0</v>
      </c>
      <c r="G21" s="138"/>
    </row>
    <row r="24" spans="1:9" ht="15.75" thickBot="1"/>
    <row r="25" spans="1:9">
      <c r="A25" s="4">
        <v>1</v>
      </c>
      <c r="C25" s="112" t="s">
        <v>19</v>
      </c>
      <c r="D25" s="113"/>
      <c r="E25" s="113"/>
      <c r="F25" s="113"/>
      <c r="G25" s="114"/>
    </row>
    <row r="26" spans="1:9">
      <c r="C26" s="139" t="s">
        <v>20</v>
      </c>
      <c r="D26" s="141" t="s">
        <v>21</v>
      </c>
      <c r="E26" s="142"/>
      <c r="F26" s="145" t="s">
        <v>22</v>
      </c>
      <c r="G26" s="146"/>
    </row>
    <row r="27" spans="1:9">
      <c r="C27" s="140"/>
      <c r="D27" s="143"/>
      <c r="E27" s="144"/>
      <c r="F27" s="9" t="s">
        <v>23</v>
      </c>
      <c r="G27" s="10" t="s">
        <v>24</v>
      </c>
    </row>
    <row r="28" spans="1:9">
      <c r="C28" s="11" t="s">
        <v>18</v>
      </c>
      <c r="D28" s="147"/>
      <c r="E28" s="148"/>
      <c r="F28" s="12"/>
      <c r="G28" s="13"/>
    </row>
    <row r="29" spans="1:9" ht="15.75" thickBot="1">
      <c r="C29" s="14"/>
      <c r="D29" s="126"/>
      <c r="E29" s="127"/>
      <c r="F29" s="15"/>
      <c r="G29" s="16"/>
    </row>
    <row r="31" spans="1:9" ht="15.75" thickBot="1"/>
    <row r="32" spans="1:9">
      <c r="A32" s="4">
        <v>2</v>
      </c>
      <c r="C32" s="112" t="s">
        <v>25</v>
      </c>
      <c r="D32" s="113"/>
      <c r="E32" s="113"/>
      <c r="F32" s="113"/>
      <c r="G32" s="113"/>
      <c r="H32" s="113"/>
      <c r="I32" s="114"/>
    </row>
    <row r="33" spans="1:11" ht="43.5">
      <c r="C33" s="17" t="s">
        <v>26</v>
      </c>
      <c r="D33" s="18" t="s">
        <v>27</v>
      </c>
      <c r="E33" s="18" t="s">
        <v>28</v>
      </c>
      <c r="F33" s="18" t="s">
        <v>29</v>
      </c>
      <c r="G33" s="18" t="s">
        <v>30</v>
      </c>
      <c r="H33" s="18" t="s">
        <v>31</v>
      </c>
      <c r="I33" s="19" t="s">
        <v>32</v>
      </c>
      <c r="J33" s="20"/>
      <c r="K33" s="20"/>
    </row>
    <row r="34" spans="1:11">
      <c r="C34" s="17" t="s">
        <v>33</v>
      </c>
      <c r="D34" s="21">
        <v>45000</v>
      </c>
      <c r="E34" s="21"/>
      <c r="F34" s="21">
        <v>0</v>
      </c>
      <c r="G34" s="21"/>
      <c r="H34" s="21"/>
      <c r="I34" s="22">
        <f>D34+E34+F34+G34-H34</f>
        <v>45000</v>
      </c>
    </row>
    <row r="35" spans="1:11" ht="29.25">
      <c r="C35" s="17" t="s">
        <v>34</v>
      </c>
      <c r="D35" s="21">
        <v>2458568.14</v>
      </c>
      <c r="E35" s="21"/>
      <c r="F35" s="21">
        <v>0</v>
      </c>
      <c r="G35" s="21"/>
      <c r="H35" s="21"/>
      <c r="I35" s="22">
        <f>D35+E35+F35+G35-H35</f>
        <v>2458568.14</v>
      </c>
    </row>
    <row r="36" spans="1:11">
      <c r="C36" s="17" t="s">
        <v>35</v>
      </c>
      <c r="D36" s="21">
        <v>39406.69</v>
      </c>
      <c r="E36" s="21"/>
      <c r="F36" s="21">
        <v>5060</v>
      </c>
      <c r="G36" s="21"/>
      <c r="H36" s="21"/>
      <c r="I36" s="22">
        <f>D36+E36+F36+G36-H36</f>
        <v>44466.69</v>
      </c>
    </row>
    <row r="37" spans="1:11">
      <c r="C37" s="17" t="s">
        <v>36</v>
      </c>
      <c r="D37" s="21">
        <v>66770</v>
      </c>
      <c r="E37" s="21"/>
      <c r="F37" s="21">
        <v>0</v>
      </c>
      <c r="G37" s="21"/>
      <c r="H37" s="21"/>
      <c r="I37" s="22">
        <f>D37+E37+F37+G37-H37</f>
        <v>66770</v>
      </c>
    </row>
    <row r="38" spans="1:11">
      <c r="C38" s="17" t="s">
        <v>37</v>
      </c>
      <c r="D38" s="21">
        <v>1693023.48</v>
      </c>
      <c r="E38" s="21"/>
      <c r="F38" s="21">
        <v>10350.950000000001</v>
      </c>
      <c r="G38" s="21"/>
      <c r="H38" s="21"/>
      <c r="I38" s="22">
        <f>D38+E38+F38+G38-H38</f>
        <v>1703374.43</v>
      </c>
    </row>
    <row r="39" spans="1:11" s="23" customFormat="1" ht="15.75" thickBot="1">
      <c r="A39" s="4"/>
      <c r="C39" s="24" t="s">
        <v>38</v>
      </c>
      <c r="D39" s="25">
        <f t="shared" ref="D39:I39" si="0">SUM(D34:D38)</f>
        <v>4302768.3100000005</v>
      </c>
      <c r="E39" s="25">
        <f t="shared" si="0"/>
        <v>0</v>
      </c>
      <c r="F39" s="25">
        <f t="shared" si="0"/>
        <v>15410.95</v>
      </c>
      <c r="G39" s="25">
        <f t="shared" si="0"/>
        <v>0</v>
      </c>
      <c r="H39" s="25">
        <f t="shared" si="0"/>
        <v>0</v>
      </c>
      <c r="I39" s="26">
        <f t="shared" si="0"/>
        <v>4318179.26</v>
      </c>
    </row>
    <row r="40" spans="1:11">
      <c r="C40" s="27"/>
      <c r="D40" s="28"/>
      <c r="E40" s="28"/>
      <c r="F40" s="28"/>
      <c r="G40" s="28"/>
      <c r="H40" s="28"/>
      <c r="I40" s="28"/>
    </row>
    <row r="41" spans="1:11" ht="12.75" customHeight="1" thickBot="1"/>
    <row r="42" spans="1:11" ht="25.5" customHeight="1">
      <c r="A42" s="4">
        <v>2</v>
      </c>
      <c r="C42" s="149" t="s">
        <v>39</v>
      </c>
      <c r="D42" s="150"/>
      <c r="E42" s="150"/>
      <c r="F42" s="150"/>
      <c r="G42" s="150"/>
      <c r="H42" s="150"/>
      <c r="I42" s="150"/>
      <c r="J42" s="150"/>
      <c r="K42" s="151"/>
    </row>
    <row r="43" spans="1:11" ht="43.5">
      <c r="C43" s="17" t="s">
        <v>26</v>
      </c>
      <c r="D43" s="18" t="s">
        <v>27</v>
      </c>
      <c r="E43" s="18" t="s">
        <v>28</v>
      </c>
      <c r="F43" s="29" t="s">
        <v>40</v>
      </c>
      <c r="G43" s="29" t="s">
        <v>41</v>
      </c>
      <c r="H43" s="29" t="s">
        <v>42</v>
      </c>
      <c r="I43" s="29" t="s">
        <v>32</v>
      </c>
      <c r="J43" s="29" t="s">
        <v>43</v>
      </c>
      <c r="K43" s="30" t="s">
        <v>44</v>
      </c>
    </row>
    <row r="44" spans="1:11">
      <c r="C44" s="17" t="s">
        <v>33</v>
      </c>
      <c r="D44" s="21">
        <v>0</v>
      </c>
      <c r="E44" s="21"/>
      <c r="F44" s="21"/>
      <c r="G44" s="21"/>
      <c r="H44" s="21"/>
      <c r="I44" s="31">
        <f>D44-E44+F44+G44-H44</f>
        <v>0</v>
      </c>
      <c r="J44" s="31">
        <f>D34-D44</f>
        <v>45000</v>
      </c>
      <c r="K44" s="32">
        <f>I34-I44</f>
        <v>45000</v>
      </c>
    </row>
    <row r="45" spans="1:11" ht="29.25">
      <c r="C45" s="17" t="s">
        <v>34</v>
      </c>
      <c r="D45" s="21">
        <v>1902580.86</v>
      </c>
      <c r="E45" s="21"/>
      <c r="F45" s="21">
        <v>180857.64</v>
      </c>
      <c r="G45" s="21"/>
      <c r="H45" s="21"/>
      <c r="I45" s="31">
        <f>D45-E45+F45+G45-H45</f>
        <v>2083438.5</v>
      </c>
      <c r="J45" s="31">
        <f>D35-D45</f>
        <v>555987.28</v>
      </c>
      <c r="K45" s="32">
        <f>I35-I45</f>
        <v>375129.64000000013</v>
      </c>
    </row>
    <row r="46" spans="1:11">
      <c r="C46" s="17" t="s">
        <v>35</v>
      </c>
      <c r="D46" s="21">
        <v>34883.53</v>
      </c>
      <c r="E46" s="21"/>
      <c r="F46" s="21">
        <v>6389.05</v>
      </c>
      <c r="G46" s="21"/>
      <c r="H46" s="21"/>
      <c r="I46" s="31">
        <f>D46-E46+F46+G46-H46</f>
        <v>41272.58</v>
      </c>
      <c r="J46" s="31">
        <f>D36-D46</f>
        <v>4523.1600000000035</v>
      </c>
      <c r="K46" s="32">
        <f>I36-I46</f>
        <v>3194.1100000000006</v>
      </c>
    </row>
    <row r="47" spans="1:11">
      <c r="C47" s="17" t="s">
        <v>36</v>
      </c>
      <c r="D47" s="21">
        <v>66770</v>
      </c>
      <c r="E47" s="21"/>
      <c r="F47" s="21">
        <v>0</v>
      </c>
      <c r="G47" s="21"/>
      <c r="H47" s="21"/>
      <c r="I47" s="31">
        <f>D47-E47+F47+G47-H47</f>
        <v>66770</v>
      </c>
      <c r="J47" s="31">
        <f>D37-D47</f>
        <v>0</v>
      </c>
      <c r="K47" s="32">
        <f>I37-I47</f>
        <v>0</v>
      </c>
    </row>
    <row r="48" spans="1:11">
      <c r="C48" s="17" t="s">
        <v>37</v>
      </c>
      <c r="D48" s="21">
        <v>817263.15</v>
      </c>
      <c r="E48" s="21"/>
      <c r="F48" s="21">
        <v>12203.31</v>
      </c>
      <c r="G48" s="21"/>
      <c r="H48" s="21"/>
      <c r="I48" s="31">
        <f>D48-E48+F48+G48-H48</f>
        <v>829466.46000000008</v>
      </c>
      <c r="J48" s="31">
        <f>D38-D48</f>
        <v>875760.33</v>
      </c>
      <c r="K48" s="32">
        <f>I38-I48</f>
        <v>873907.96999999986</v>
      </c>
    </row>
    <row r="49" spans="1:11" s="23" customFormat="1" ht="15.75" thickBot="1">
      <c r="A49" s="4"/>
      <c r="C49" s="24" t="s">
        <v>38</v>
      </c>
      <c r="D49" s="25">
        <f>SUM(D44:D48)</f>
        <v>2821497.54</v>
      </c>
      <c r="E49" s="25">
        <f t="shared" ref="E49:K49" si="1">SUM(E44:E48)</f>
        <v>0</v>
      </c>
      <c r="F49" s="25">
        <f t="shared" si="1"/>
        <v>199450</v>
      </c>
      <c r="G49" s="25">
        <f t="shared" si="1"/>
        <v>0</v>
      </c>
      <c r="H49" s="25">
        <f t="shared" si="1"/>
        <v>0</v>
      </c>
      <c r="I49" s="25">
        <f t="shared" si="1"/>
        <v>3020947.54</v>
      </c>
      <c r="J49" s="25">
        <f t="shared" si="1"/>
        <v>1481270.77</v>
      </c>
      <c r="K49" s="26">
        <f t="shared" si="1"/>
        <v>1297231.72</v>
      </c>
    </row>
    <row r="50" spans="1:11">
      <c r="C50" s="27"/>
      <c r="D50" s="28"/>
      <c r="E50" s="28"/>
      <c r="F50" s="28"/>
      <c r="G50" s="28"/>
      <c r="H50" s="28"/>
      <c r="I50" s="28"/>
      <c r="J50" s="28"/>
    </row>
    <row r="51" spans="1:11" ht="23.25" customHeight="1" thickBot="1">
      <c r="C51" s="27"/>
      <c r="D51" s="28"/>
      <c r="E51" s="28"/>
      <c r="F51" s="28"/>
      <c r="G51" s="28"/>
      <c r="H51" s="28"/>
      <c r="I51" s="28"/>
      <c r="J51" s="28"/>
    </row>
    <row r="52" spans="1:11">
      <c r="A52" s="4">
        <v>2</v>
      </c>
      <c r="C52" s="149" t="s">
        <v>45</v>
      </c>
      <c r="D52" s="150"/>
      <c r="E52" s="150"/>
      <c r="F52" s="150"/>
      <c r="G52" s="151"/>
    </row>
    <row r="53" spans="1:11" ht="25.5" customHeight="1">
      <c r="C53" s="152"/>
      <c r="D53" s="154" t="s">
        <v>27</v>
      </c>
      <c r="E53" s="117" t="s">
        <v>46</v>
      </c>
      <c r="F53" s="156"/>
      <c r="G53" s="157" t="s">
        <v>32</v>
      </c>
    </row>
    <row r="54" spans="1:11">
      <c r="C54" s="153"/>
      <c r="D54" s="155"/>
      <c r="E54" s="33" t="s">
        <v>47</v>
      </c>
      <c r="F54" s="33" t="s">
        <v>48</v>
      </c>
      <c r="G54" s="158"/>
    </row>
    <row r="55" spans="1:11">
      <c r="C55" s="34" t="s">
        <v>49</v>
      </c>
      <c r="D55" s="35">
        <v>2665</v>
      </c>
      <c r="E55" s="35">
        <v>0</v>
      </c>
      <c r="F55" s="35">
        <v>0</v>
      </c>
      <c r="G55" s="36">
        <f>D55+E55-F55</f>
        <v>2665</v>
      </c>
    </row>
    <row r="56" spans="1:11" ht="15.75" thickBot="1">
      <c r="C56" s="37" t="s">
        <v>50</v>
      </c>
      <c r="D56" s="38">
        <v>45000</v>
      </c>
      <c r="E56" s="38">
        <v>0</v>
      </c>
      <c r="F56" s="38">
        <v>0</v>
      </c>
      <c r="G56" s="39">
        <f>D56+E56-F56</f>
        <v>45000</v>
      </c>
    </row>
    <row r="57" spans="1:11">
      <c r="C57" s="28"/>
      <c r="D57" s="28"/>
      <c r="E57" s="28"/>
      <c r="F57" s="28"/>
      <c r="G57" s="28"/>
    </row>
    <row r="58" spans="1:11" ht="15.75" thickBot="1"/>
    <row r="59" spans="1:11">
      <c r="A59" s="4">
        <v>2</v>
      </c>
      <c r="C59" s="112" t="s">
        <v>51</v>
      </c>
      <c r="D59" s="113"/>
      <c r="E59" s="113"/>
      <c r="F59" s="113"/>
      <c r="G59" s="114"/>
    </row>
    <row r="60" spans="1:11">
      <c r="C60" s="159"/>
      <c r="D60" s="134" t="s">
        <v>27</v>
      </c>
      <c r="E60" s="134" t="s">
        <v>46</v>
      </c>
      <c r="F60" s="134"/>
      <c r="G60" s="135" t="s">
        <v>32</v>
      </c>
    </row>
    <row r="61" spans="1:11">
      <c r="C61" s="159"/>
      <c r="D61" s="134"/>
      <c r="E61" s="33" t="s">
        <v>47</v>
      </c>
      <c r="F61" s="33" t="s">
        <v>48</v>
      </c>
      <c r="G61" s="135"/>
    </row>
    <row r="62" spans="1:11">
      <c r="C62" s="17" t="s">
        <v>33</v>
      </c>
      <c r="D62" s="40">
        <v>0</v>
      </c>
      <c r="E62" s="40">
        <v>0</v>
      </c>
      <c r="F62" s="40">
        <v>0</v>
      </c>
      <c r="G62" s="41">
        <f>D62+E62-F62</f>
        <v>0</v>
      </c>
    </row>
    <row r="63" spans="1:11" ht="29.25">
      <c r="C63" s="17" t="s">
        <v>34</v>
      </c>
      <c r="D63" s="40">
        <v>0</v>
      </c>
      <c r="E63" s="40">
        <v>0</v>
      </c>
      <c r="F63" s="40">
        <v>0</v>
      </c>
      <c r="G63" s="41">
        <f>D63+E63-F63</f>
        <v>0</v>
      </c>
    </row>
    <row r="64" spans="1:11">
      <c r="C64" s="17" t="s">
        <v>35</v>
      </c>
      <c r="D64" s="40">
        <v>0</v>
      </c>
      <c r="E64" s="40">
        <v>0</v>
      </c>
      <c r="F64" s="40">
        <v>0</v>
      </c>
      <c r="G64" s="41">
        <f>D64+E64-F64</f>
        <v>0</v>
      </c>
    </row>
    <row r="65" spans="1:10">
      <c r="C65" s="17" t="s">
        <v>36</v>
      </c>
      <c r="D65" s="40">
        <v>0</v>
      </c>
      <c r="E65" s="40">
        <v>0</v>
      </c>
      <c r="F65" s="40">
        <v>0</v>
      </c>
      <c r="G65" s="41">
        <v>0</v>
      </c>
    </row>
    <row r="66" spans="1:10">
      <c r="C66" s="17" t="s">
        <v>37</v>
      </c>
      <c r="D66" s="40">
        <v>0</v>
      </c>
      <c r="E66" s="40">
        <v>0</v>
      </c>
      <c r="F66" s="40">
        <v>0</v>
      </c>
      <c r="G66" s="41">
        <f>D66+E66-F66</f>
        <v>0</v>
      </c>
    </row>
    <row r="67" spans="1:10" s="23" customFormat="1" ht="15.75" thickBot="1">
      <c r="A67" s="4"/>
      <c r="C67" s="24" t="s">
        <v>38</v>
      </c>
      <c r="D67" s="42">
        <f>SUM(D62:D66)</f>
        <v>0</v>
      </c>
      <c r="E67" s="42">
        <f>SUM(E62:E66)</f>
        <v>0</v>
      </c>
      <c r="F67" s="42">
        <f>SUM(F62:F66)</f>
        <v>0</v>
      </c>
      <c r="G67" s="42">
        <f>SUM(G62:G66)</f>
        <v>0</v>
      </c>
    </row>
    <row r="68" spans="1:10" ht="4.5" customHeight="1"/>
    <row r="69" spans="1:10" ht="19.5" customHeight="1" thickBot="1"/>
    <row r="70" spans="1:10">
      <c r="A70" s="4">
        <v>2</v>
      </c>
      <c r="C70" s="112" t="s">
        <v>52</v>
      </c>
      <c r="D70" s="113"/>
      <c r="E70" s="113"/>
      <c r="F70" s="113"/>
      <c r="G70" s="113"/>
      <c r="H70" s="43"/>
      <c r="I70" s="44"/>
    </row>
    <row r="71" spans="1:10" ht="43.5">
      <c r="C71" s="45" t="s">
        <v>26</v>
      </c>
      <c r="D71" s="33" t="s">
        <v>27</v>
      </c>
      <c r="E71" s="33" t="s">
        <v>29</v>
      </c>
      <c r="F71" s="33" t="s">
        <v>31</v>
      </c>
      <c r="G71" s="46" t="s">
        <v>32</v>
      </c>
      <c r="H71" s="20"/>
    </row>
    <row r="72" spans="1:10">
      <c r="C72" s="17" t="s">
        <v>53</v>
      </c>
      <c r="D72" s="21">
        <v>7540.88</v>
      </c>
      <c r="E72" s="21">
        <v>1701.29</v>
      </c>
      <c r="F72" s="21">
        <v>0</v>
      </c>
      <c r="G72" s="32">
        <f>D72+E72-F72</f>
        <v>9242.17</v>
      </c>
    </row>
    <row r="73" spans="1:10" ht="15.75" thickBot="1">
      <c r="C73" s="24" t="s">
        <v>38</v>
      </c>
      <c r="D73" s="25">
        <f>SUM(D72:D72)</f>
        <v>7540.88</v>
      </c>
      <c r="E73" s="25">
        <f>SUM(E72:E72)</f>
        <v>1701.29</v>
      </c>
      <c r="F73" s="25">
        <f>SUM(F72:F72)</f>
        <v>0</v>
      </c>
      <c r="G73" s="26">
        <f>SUM(G72:G72)</f>
        <v>9242.17</v>
      </c>
    </row>
    <row r="74" spans="1:10" ht="31.5" customHeight="1">
      <c r="C74" s="27"/>
      <c r="D74" s="28"/>
      <c r="E74" s="28"/>
      <c r="F74" s="28"/>
      <c r="G74" s="28"/>
      <c r="H74" s="28"/>
    </row>
    <row r="75" spans="1:10" ht="15.75" thickBot="1"/>
    <row r="76" spans="1:10" ht="25.5" customHeight="1">
      <c r="A76" s="4">
        <v>2</v>
      </c>
      <c r="C76" s="149" t="s">
        <v>54</v>
      </c>
      <c r="D76" s="150"/>
      <c r="E76" s="150"/>
      <c r="F76" s="150"/>
      <c r="G76" s="150"/>
      <c r="H76" s="150"/>
      <c r="I76" s="150"/>
      <c r="J76" s="151"/>
    </row>
    <row r="77" spans="1:10" ht="57.75">
      <c r="C77" s="45" t="s">
        <v>26</v>
      </c>
      <c r="D77" s="33" t="s">
        <v>27</v>
      </c>
      <c r="E77" s="47" t="s">
        <v>40</v>
      </c>
      <c r="F77" s="47" t="s">
        <v>41</v>
      </c>
      <c r="G77" s="47" t="s">
        <v>42</v>
      </c>
      <c r="H77" s="47" t="s">
        <v>32</v>
      </c>
      <c r="I77" s="47" t="s">
        <v>43</v>
      </c>
      <c r="J77" s="48" t="s">
        <v>44</v>
      </c>
    </row>
    <row r="78" spans="1:10">
      <c r="C78" s="17" t="s">
        <v>53</v>
      </c>
      <c r="D78" s="21">
        <v>7496.88</v>
      </c>
      <c r="E78" s="21">
        <v>1745.29</v>
      </c>
      <c r="F78" s="21">
        <v>0</v>
      </c>
      <c r="G78" s="21">
        <v>0</v>
      </c>
      <c r="H78" s="31">
        <f>D78+E78+F78-G78</f>
        <v>9242.17</v>
      </c>
      <c r="I78" s="31">
        <f>D72-D78</f>
        <v>44</v>
      </c>
      <c r="J78" s="32">
        <f>G72-H78</f>
        <v>0</v>
      </c>
    </row>
    <row r="79" spans="1:10" ht="15.75" thickBot="1">
      <c r="C79" s="24" t="s">
        <v>38</v>
      </c>
      <c r="D79" s="25">
        <f>SUM(D78:D78)</f>
        <v>7496.88</v>
      </c>
      <c r="E79" s="25">
        <f t="shared" ref="E79:J79" si="2">SUM(E78:E78)</f>
        <v>1745.29</v>
      </c>
      <c r="F79" s="25">
        <f t="shared" si="2"/>
        <v>0</v>
      </c>
      <c r="G79" s="25">
        <f t="shared" si="2"/>
        <v>0</v>
      </c>
      <c r="H79" s="25">
        <f t="shared" si="2"/>
        <v>9242.17</v>
      </c>
      <c r="I79" s="25">
        <f t="shared" si="2"/>
        <v>44</v>
      </c>
      <c r="J79" s="26">
        <f t="shared" si="2"/>
        <v>0</v>
      </c>
    </row>
    <row r="80" spans="1:10" ht="25.5" customHeight="1" thickBot="1"/>
    <row r="81" spans="1:9">
      <c r="A81" s="4">
        <v>2</v>
      </c>
      <c r="C81" s="112" t="s">
        <v>55</v>
      </c>
      <c r="D81" s="113"/>
      <c r="E81" s="113"/>
      <c r="F81" s="113"/>
      <c r="G81" s="114"/>
    </row>
    <row r="82" spans="1:9">
      <c r="C82" s="159"/>
      <c r="D82" s="134" t="s">
        <v>27</v>
      </c>
      <c r="E82" s="134" t="s">
        <v>46</v>
      </c>
      <c r="F82" s="134"/>
      <c r="G82" s="135" t="s">
        <v>32</v>
      </c>
    </row>
    <row r="83" spans="1:9">
      <c r="C83" s="159"/>
      <c r="D83" s="134"/>
      <c r="E83" s="33" t="s">
        <v>47</v>
      </c>
      <c r="F83" s="33" t="s">
        <v>48</v>
      </c>
      <c r="G83" s="135"/>
    </row>
    <row r="84" spans="1:9">
      <c r="C84" s="49" t="s">
        <v>56</v>
      </c>
      <c r="D84" s="50">
        <v>0</v>
      </c>
      <c r="E84" s="50">
        <v>0</v>
      </c>
      <c r="F84" s="50">
        <v>0</v>
      </c>
      <c r="G84" s="51">
        <f>D84+E84-F84</f>
        <v>0</v>
      </c>
    </row>
    <row r="85" spans="1:9">
      <c r="C85" s="49" t="s">
        <v>57</v>
      </c>
      <c r="D85" s="50">
        <v>0</v>
      </c>
      <c r="E85" s="50">
        <v>0</v>
      </c>
      <c r="F85" s="50">
        <v>0</v>
      </c>
      <c r="G85" s="51">
        <f t="shared" ref="G85:G91" si="3">D85+E85-F85</f>
        <v>0</v>
      </c>
    </row>
    <row r="86" spans="1:9">
      <c r="C86" s="49" t="s">
        <v>58</v>
      </c>
      <c r="D86" s="50">
        <v>0</v>
      </c>
      <c r="E86" s="50">
        <v>0</v>
      </c>
      <c r="F86" s="50">
        <v>0</v>
      </c>
      <c r="G86" s="51">
        <f t="shared" si="3"/>
        <v>0</v>
      </c>
    </row>
    <row r="87" spans="1:9">
      <c r="C87" s="49" t="s">
        <v>59</v>
      </c>
      <c r="D87" s="50">
        <v>0</v>
      </c>
      <c r="E87" s="50">
        <v>0</v>
      </c>
      <c r="F87" s="50">
        <v>0</v>
      </c>
      <c r="G87" s="51">
        <f t="shared" si="3"/>
        <v>0</v>
      </c>
    </row>
    <row r="88" spans="1:9">
      <c r="C88" s="49" t="s">
        <v>60</v>
      </c>
      <c r="D88" s="50">
        <v>0</v>
      </c>
      <c r="E88" s="50">
        <v>0</v>
      </c>
      <c r="F88" s="50">
        <v>0</v>
      </c>
      <c r="G88" s="51">
        <f t="shared" si="3"/>
        <v>0</v>
      </c>
    </row>
    <row r="89" spans="1:9">
      <c r="C89" s="52" t="s">
        <v>61</v>
      </c>
      <c r="D89" s="53">
        <v>0</v>
      </c>
      <c r="E89" s="53">
        <v>0</v>
      </c>
      <c r="F89" s="53">
        <v>0</v>
      </c>
      <c r="G89" s="51">
        <f t="shared" si="3"/>
        <v>0</v>
      </c>
    </row>
    <row r="90" spans="1:9" ht="32.25" customHeight="1">
      <c r="C90" s="52" t="s">
        <v>62</v>
      </c>
      <c r="D90" s="53">
        <v>250</v>
      </c>
      <c r="E90" s="53">
        <v>0</v>
      </c>
      <c r="F90" s="53">
        <v>0</v>
      </c>
      <c r="G90" s="51">
        <f t="shared" si="3"/>
        <v>250</v>
      </c>
    </row>
    <row r="91" spans="1:9" ht="18" customHeight="1">
      <c r="C91" s="52" t="s">
        <v>63</v>
      </c>
      <c r="D91" s="53">
        <v>27045</v>
      </c>
      <c r="E91" s="53">
        <v>0</v>
      </c>
      <c r="F91" s="53">
        <v>0</v>
      </c>
      <c r="G91" s="51">
        <f t="shared" si="3"/>
        <v>27045</v>
      </c>
    </row>
    <row r="92" spans="1:9" ht="15.75" thickBot="1">
      <c r="C92" s="24" t="s">
        <v>38</v>
      </c>
      <c r="D92" s="54">
        <f>SUM(D84:D91)</f>
        <v>27295</v>
      </c>
      <c r="E92" s="54">
        <f>SUM(E84:E91)</f>
        <v>0</v>
      </c>
      <c r="F92" s="54">
        <f>SUM(F84:F91)</f>
        <v>0</v>
      </c>
      <c r="G92" s="55">
        <f>SUM(G84:G91)</f>
        <v>27295</v>
      </c>
    </row>
    <row r="93" spans="1:9" ht="15" customHeight="1"/>
    <row r="94" spans="1:9" ht="19.5" customHeight="1" thickBot="1">
      <c r="A94" s="4">
        <v>2</v>
      </c>
      <c r="C94" s="160" t="s">
        <v>64</v>
      </c>
      <c r="D94" s="160"/>
      <c r="E94" s="160"/>
      <c r="F94" s="160"/>
      <c r="G94" s="160"/>
      <c r="H94" s="160"/>
      <c r="I94" s="160"/>
    </row>
    <row r="95" spans="1:9">
      <c r="C95" s="161" t="s">
        <v>65</v>
      </c>
      <c r="D95" s="163" t="s">
        <v>66</v>
      </c>
      <c r="E95" s="163"/>
      <c r="F95" s="163"/>
      <c r="G95" s="163"/>
      <c r="H95" s="163" t="s">
        <v>38</v>
      </c>
      <c r="I95" s="164"/>
    </row>
    <row r="96" spans="1:9">
      <c r="C96" s="162"/>
      <c r="D96" s="116" t="s">
        <v>67</v>
      </c>
      <c r="E96" s="116"/>
      <c r="F96" s="116" t="s">
        <v>68</v>
      </c>
      <c r="G96" s="116"/>
      <c r="H96" s="116"/>
      <c r="I96" s="165"/>
    </row>
    <row r="97" spans="1:9">
      <c r="C97" s="162"/>
      <c r="D97" s="116" t="s">
        <v>69</v>
      </c>
      <c r="E97" s="116"/>
      <c r="F97" s="116"/>
      <c r="G97" s="116"/>
      <c r="H97" s="116"/>
      <c r="I97" s="165"/>
    </row>
    <row r="98" spans="1:9" ht="29.25">
      <c r="C98" s="140"/>
      <c r="D98" s="18" t="s">
        <v>70</v>
      </c>
      <c r="E98" s="18" t="s">
        <v>71</v>
      </c>
      <c r="F98" s="18" t="s">
        <v>70</v>
      </c>
      <c r="G98" s="18" t="s">
        <v>71</v>
      </c>
      <c r="H98" s="18" t="s">
        <v>70</v>
      </c>
      <c r="I98" s="19" t="s">
        <v>71</v>
      </c>
    </row>
    <row r="99" spans="1:9">
      <c r="C99" s="56" t="s">
        <v>72</v>
      </c>
      <c r="D99" s="21">
        <v>57127.7</v>
      </c>
      <c r="E99" s="21">
        <v>50888.69</v>
      </c>
      <c r="F99" s="21">
        <v>0</v>
      </c>
      <c r="G99" s="21">
        <v>0</v>
      </c>
      <c r="H99" s="57">
        <f t="shared" ref="H99:I104" si="4">D99+F99</f>
        <v>57127.7</v>
      </c>
      <c r="I99" s="58">
        <f t="shared" si="4"/>
        <v>50888.69</v>
      </c>
    </row>
    <row r="100" spans="1:9">
      <c r="C100" s="56" t="s">
        <v>73</v>
      </c>
      <c r="D100" s="21">
        <v>2893.4</v>
      </c>
      <c r="E100" s="21">
        <v>619.29999999999995</v>
      </c>
      <c r="F100" s="21">
        <v>0</v>
      </c>
      <c r="G100" s="21">
        <v>0</v>
      </c>
      <c r="H100" s="57">
        <f t="shared" si="4"/>
        <v>2893.4</v>
      </c>
      <c r="I100" s="58">
        <f t="shared" si="4"/>
        <v>619.29999999999995</v>
      </c>
    </row>
    <row r="101" spans="1:9">
      <c r="C101" s="56" t="s">
        <v>74</v>
      </c>
      <c r="D101" s="21">
        <v>0</v>
      </c>
      <c r="E101" s="21">
        <v>0</v>
      </c>
      <c r="F101" s="21">
        <v>0</v>
      </c>
      <c r="G101" s="21">
        <v>0</v>
      </c>
      <c r="H101" s="57">
        <f t="shared" si="4"/>
        <v>0</v>
      </c>
      <c r="I101" s="58">
        <f t="shared" si="4"/>
        <v>0</v>
      </c>
    </row>
    <row r="102" spans="1:9">
      <c r="C102" s="56" t="s">
        <v>75</v>
      </c>
      <c r="D102" s="21">
        <v>0</v>
      </c>
      <c r="E102" s="21">
        <v>0</v>
      </c>
      <c r="F102" s="21">
        <v>0</v>
      </c>
      <c r="G102" s="21">
        <v>0</v>
      </c>
      <c r="H102" s="57">
        <f t="shared" si="4"/>
        <v>0</v>
      </c>
      <c r="I102" s="58">
        <f t="shared" si="4"/>
        <v>0</v>
      </c>
    </row>
    <row r="103" spans="1:9">
      <c r="C103" s="56" t="s">
        <v>76</v>
      </c>
      <c r="D103" s="21">
        <v>0</v>
      </c>
      <c r="E103" s="21">
        <v>0</v>
      </c>
      <c r="F103" s="21">
        <v>0</v>
      </c>
      <c r="G103" s="21">
        <v>0</v>
      </c>
      <c r="H103" s="57">
        <f t="shared" si="4"/>
        <v>0</v>
      </c>
      <c r="I103" s="58">
        <f t="shared" si="4"/>
        <v>0</v>
      </c>
    </row>
    <row r="104" spans="1:9">
      <c r="C104" s="56" t="s">
        <v>77</v>
      </c>
      <c r="D104" s="21">
        <v>5685.68</v>
      </c>
      <c r="E104" s="21">
        <v>1685.68</v>
      </c>
      <c r="F104" s="21">
        <v>0</v>
      </c>
      <c r="G104" s="21">
        <v>0</v>
      </c>
      <c r="H104" s="57">
        <f t="shared" si="4"/>
        <v>5685.68</v>
      </c>
      <c r="I104" s="58">
        <f t="shared" si="4"/>
        <v>1685.68</v>
      </c>
    </row>
    <row r="105" spans="1:9" ht="15.75" thickBot="1">
      <c r="C105" s="59" t="s">
        <v>38</v>
      </c>
      <c r="D105" s="25">
        <f t="shared" ref="D105:I105" si="5">SUM(D99:D104)</f>
        <v>65706.78</v>
      </c>
      <c r="E105" s="25">
        <f t="shared" si="5"/>
        <v>53193.670000000006</v>
      </c>
      <c r="F105" s="25">
        <f t="shared" si="5"/>
        <v>0</v>
      </c>
      <c r="G105" s="25">
        <f t="shared" si="5"/>
        <v>0</v>
      </c>
      <c r="H105" s="25">
        <f t="shared" si="5"/>
        <v>65706.78</v>
      </c>
      <c r="I105" s="26">
        <f t="shared" si="5"/>
        <v>53193.670000000006</v>
      </c>
    </row>
    <row r="106" spans="1:9" ht="19.5" customHeight="1">
      <c r="C106" s="60"/>
      <c r="D106" s="61"/>
      <c r="E106" s="61"/>
      <c r="F106" s="61"/>
      <c r="G106" s="61"/>
      <c r="H106" s="61"/>
      <c r="I106" s="61"/>
    </row>
    <row r="107" spans="1:9" ht="33.75" customHeight="1"/>
    <row r="108" spans="1:9" ht="34.5" customHeight="1" thickBot="1">
      <c r="A108" s="4">
        <v>2</v>
      </c>
      <c r="C108" s="160" t="s">
        <v>78</v>
      </c>
      <c r="D108" s="160"/>
      <c r="E108" s="160"/>
      <c r="F108" s="160"/>
      <c r="G108" s="160"/>
      <c r="H108" s="160"/>
      <c r="I108" s="160"/>
    </row>
    <row r="109" spans="1:9">
      <c r="C109" s="161" t="s">
        <v>79</v>
      </c>
      <c r="D109" s="163" t="s">
        <v>66</v>
      </c>
      <c r="E109" s="163"/>
      <c r="F109" s="163"/>
      <c r="G109" s="163"/>
      <c r="H109" s="163" t="s">
        <v>38</v>
      </c>
      <c r="I109" s="164"/>
    </row>
    <row r="110" spans="1:9">
      <c r="C110" s="162"/>
      <c r="D110" s="116" t="s">
        <v>67</v>
      </c>
      <c r="E110" s="116"/>
      <c r="F110" s="116" t="s">
        <v>68</v>
      </c>
      <c r="G110" s="116"/>
      <c r="H110" s="116"/>
      <c r="I110" s="165"/>
    </row>
    <row r="111" spans="1:9">
      <c r="C111" s="162"/>
      <c r="D111" s="116" t="s">
        <v>69</v>
      </c>
      <c r="E111" s="116"/>
      <c r="F111" s="116"/>
      <c r="G111" s="116"/>
      <c r="H111" s="116"/>
      <c r="I111" s="165"/>
    </row>
    <row r="112" spans="1:9" ht="29.25">
      <c r="C112" s="140"/>
      <c r="D112" s="33" t="s">
        <v>70</v>
      </c>
      <c r="E112" s="33" t="s">
        <v>71</v>
      </c>
      <c r="F112" s="33" t="s">
        <v>70</v>
      </c>
      <c r="G112" s="33" t="s">
        <v>71</v>
      </c>
      <c r="H112" s="33" t="s">
        <v>70</v>
      </c>
      <c r="I112" s="46" t="s">
        <v>71</v>
      </c>
    </row>
    <row r="113" spans="1:9">
      <c r="C113" s="56" t="s">
        <v>80</v>
      </c>
      <c r="D113" s="62">
        <v>0</v>
      </c>
      <c r="E113" s="62">
        <v>0</v>
      </c>
      <c r="F113" s="62">
        <v>0</v>
      </c>
      <c r="G113" s="62">
        <v>0</v>
      </c>
      <c r="H113" s="63">
        <f>D113+F113</f>
        <v>0</v>
      </c>
      <c r="I113" s="64">
        <f>E113+G113</f>
        <v>0</v>
      </c>
    </row>
    <row r="114" spans="1:9">
      <c r="C114" s="56" t="s">
        <v>81</v>
      </c>
      <c r="D114" s="21">
        <v>7723.5</v>
      </c>
      <c r="E114" s="21">
        <v>9743.85</v>
      </c>
      <c r="F114" s="21">
        <v>0</v>
      </c>
      <c r="G114" s="21">
        <v>0</v>
      </c>
      <c r="H114" s="63">
        <f t="shared" ref="H114:I119" si="6">D114+F114</f>
        <v>7723.5</v>
      </c>
      <c r="I114" s="64">
        <f>E114+G114</f>
        <v>9743.85</v>
      </c>
    </row>
    <row r="115" spans="1:9">
      <c r="C115" s="56" t="s">
        <v>82</v>
      </c>
      <c r="D115" s="21">
        <v>22019.63</v>
      </c>
      <c r="E115" s="21">
        <v>25561.77</v>
      </c>
      <c r="F115" s="21">
        <v>0</v>
      </c>
      <c r="G115" s="21">
        <v>0</v>
      </c>
      <c r="H115" s="63">
        <f t="shared" si="6"/>
        <v>22019.63</v>
      </c>
      <c r="I115" s="64">
        <f>E115+G115</f>
        <v>25561.77</v>
      </c>
    </row>
    <row r="116" spans="1:9">
      <c r="C116" s="56" t="s">
        <v>83</v>
      </c>
      <c r="D116" s="21">
        <v>0</v>
      </c>
      <c r="E116" s="21">
        <v>0</v>
      </c>
      <c r="F116" s="21">
        <v>0</v>
      </c>
      <c r="G116" s="21">
        <v>0</v>
      </c>
      <c r="H116" s="63">
        <f t="shared" si="6"/>
        <v>0</v>
      </c>
      <c r="I116" s="64">
        <f t="shared" si="6"/>
        <v>0</v>
      </c>
    </row>
    <row r="117" spans="1:9">
      <c r="C117" s="56" t="s">
        <v>84</v>
      </c>
      <c r="D117" s="21">
        <v>0</v>
      </c>
      <c r="E117" s="21">
        <v>0</v>
      </c>
      <c r="F117" s="21">
        <v>0</v>
      </c>
      <c r="G117" s="21">
        <v>0</v>
      </c>
      <c r="H117" s="63">
        <f t="shared" si="6"/>
        <v>0</v>
      </c>
      <c r="I117" s="64">
        <f t="shared" si="6"/>
        <v>0</v>
      </c>
    </row>
    <row r="118" spans="1:9">
      <c r="C118" s="56" t="s">
        <v>85</v>
      </c>
      <c r="D118" s="21">
        <v>0</v>
      </c>
      <c r="E118" s="21">
        <v>0</v>
      </c>
      <c r="F118" s="21">
        <v>0</v>
      </c>
      <c r="G118" s="21">
        <v>0</v>
      </c>
      <c r="H118" s="63">
        <f t="shared" si="6"/>
        <v>0</v>
      </c>
      <c r="I118" s="64">
        <f t="shared" si="6"/>
        <v>0</v>
      </c>
    </row>
    <row r="119" spans="1:9">
      <c r="C119" s="56" t="s">
        <v>199</v>
      </c>
      <c r="D119" s="21">
        <v>76520.539999999994</v>
      </c>
      <c r="E119" s="21">
        <v>104156.61</v>
      </c>
      <c r="F119" s="21">
        <v>0</v>
      </c>
      <c r="G119" s="21">
        <v>0</v>
      </c>
      <c r="H119" s="63">
        <f t="shared" si="6"/>
        <v>76520.539999999994</v>
      </c>
      <c r="I119" s="64">
        <f>E119+G119</f>
        <v>104156.61</v>
      </c>
    </row>
    <row r="120" spans="1:9" ht="15.75" thickBot="1">
      <c r="C120" s="65" t="s">
        <v>38</v>
      </c>
      <c r="D120" s="54">
        <f t="shared" ref="D120:I120" si="7">SUM(D113:D119)</f>
        <v>106263.67</v>
      </c>
      <c r="E120" s="54">
        <f t="shared" si="7"/>
        <v>139462.23000000001</v>
      </c>
      <c r="F120" s="54">
        <f t="shared" si="7"/>
        <v>0</v>
      </c>
      <c r="G120" s="54">
        <f t="shared" si="7"/>
        <v>0</v>
      </c>
      <c r="H120" s="54">
        <f t="shared" si="7"/>
        <v>106263.67</v>
      </c>
      <c r="I120" s="55">
        <f t="shared" si="7"/>
        <v>139462.23000000001</v>
      </c>
    </row>
    <row r="122" spans="1:9" ht="15.75" thickBot="1"/>
    <row r="123" spans="1:9">
      <c r="A123" s="4">
        <v>2</v>
      </c>
      <c r="C123" s="131" t="s">
        <v>86</v>
      </c>
      <c r="D123" s="132"/>
      <c r="E123" s="133"/>
    </row>
    <row r="124" spans="1:9">
      <c r="C124" s="115" t="s">
        <v>87</v>
      </c>
      <c r="D124" s="116" t="s">
        <v>88</v>
      </c>
      <c r="E124" s="165"/>
    </row>
    <row r="125" spans="1:9" ht="29.25">
      <c r="C125" s="115"/>
      <c r="D125" s="18" t="s">
        <v>70</v>
      </c>
      <c r="E125" s="19" t="s">
        <v>71</v>
      </c>
    </row>
    <row r="126" spans="1:9" ht="30">
      <c r="C126" s="66" t="s">
        <v>89</v>
      </c>
      <c r="D126" s="57">
        <f>SUM(D127:D130)</f>
        <v>0</v>
      </c>
      <c r="E126" s="58">
        <f>SUM(E127:E130)</f>
        <v>0</v>
      </c>
    </row>
    <row r="127" spans="1:9" ht="29.25">
      <c r="C127" s="17" t="s">
        <v>90</v>
      </c>
      <c r="D127" s="21">
        <v>0</v>
      </c>
      <c r="E127" s="67">
        <v>0</v>
      </c>
    </row>
    <row r="128" spans="1:9" ht="29.25">
      <c r="C128" s="17" t="s">
        <v>91</v>
      </c>
      <c r="D128" s="21">
        <v>0</v>
      </c>
      <c r="E128" s="67">
        <v>0</v>
      </c>
    </row>
    <row r="129" spans="1:5" ht="29.25">
      <c r="C129" s="17" t="s">
        <v>92</v>
      </c>
      <c r="D129" s="21">
        <v>0</v>
      </c>
      <c r="E129" s="67">
        <v>0</v>
      </c>
    </row>
    <row r="130" spans="1:5" ht="29.25">
      <c r="C130" s="17" t="s">
        <v>93</v>
      </c>
      <c r="D130" s="21">
        <v>0</v>
      </c>
      <c r="E130" s="67">
        <v>0</v>
      </c>
    </row>
    <row r="131" spans="1:5" ht="30">
      <c r="C131" s="66" t="s">
        <v>94</v>
      </c>
      <c r="D131" s="57">
        <f>SUM(D132:D132)</f>
        <v>0</v>
      </c>
      <c r="E131" s="58">
        <f>SUM(E132:E132)</f>
        <v>0</v>
      </c>
    </row>
    <row r="132" spans="1:5" ht="30" thickBot="1">
      <c r="C132" s="68" t="s">
        <v>95</v>
      </c>
      <c r="D132" s="69">
        <v>0</v>
      </c>
      <c r="E132" s="70">
        <v>0</v>
      </c>
    </row>
    <row r="133" spans="1:5" ht="16.5" customHeight="1">
      <c r="C133" s="27"/>
      <c r="D133" s="71"/>
      <c r="E133" s="71"/>
    </row>
    <row r="134" spans="1:5" ht="49.5" customHeight="1" thickBot="1"/>
    <row r="135" spans="1:5" ht="25.5" customHeight="1">
      <c r="A135" s="4">
        <v>2</v>
      </c>
      <c r="C135" s="168" t="s">
        <v>96</v>
      </c>
      <c r="D135" s="169"/>
      <c r="E135" s="170"/>
    </row>
    <row r="136" spans="1:5">
      <c r="C136" s="115" t="s">
        <v>87</v>
      </c>
      <c r="D136" s="116" t="s">
        <v>88</v>
      </c>
      <c r="E136" s="165"/>
    </row>
    <row r="137" spans="1:5" ht="29.25">
      <c r="C137" s="115"/>
      <c r="D137" s="33" t="s">
        <v>70</v>
      </c>
      <c r="E137" s="46" t="s">
        <v>71</v>
      </c>
    </row>
    <row r="138" spans="1:5" ht="29.25">
      <c r="C138" s="17" t="s">
        <v>97</v>
      </c>
      <c r="D138" s="57">
        <f>SUM(D139:D140)</f>
        <v>873298.38</v>
      </c>
      <c r="E138" s="58">
        <f>SUM(E139:E140)</f>
        <v>829633.46</v>
      </c>
    </row>
    <row r="139" spans="1:5" ht="33.75" customHeight="1">
      <c r="C139" s="72" t="s">
        <v>198</v>
      </c>
      <c r="D139" s="21">
        <v>873298.38</v>
      </c>
      <c r="E139" s="67">
        <v>829633.46</v>
      </c>
    </row>
    <row r="140" spans="1:5" ht="15.75" thickBot="1">
      <c r="C140" s="8"/>
      <c r="D140" s="69"/>
      <c r="E140" s="70"/>
    </row>
    <row r="141" spans="1:5">
      <c r="C141" s="27"/>
      <c r="D141" s="28"/>
      <c r="E141" s="28"/>
    </row>
    <row r="142" spans="1:5" ht="15.75" thickBot="1">
      <c r="C142" s="27"/>
      <c r="D142" s="28"/>
      <c r="E142" s="28"/>
    </row>
    <row r="143" spans="1:5" ht="25.5" customHeight="1">
      <c r="A143" s="4">
        <v>2</v>
      </c>
      <c r="C143" s="171" t="s">
        <v>98</v>
      </c>
      <c r="D143" s="172"/>
      <c r="E143" s="173"/>
    </row>
    <row r="144" spans="1:5">
      <c r="C144" s="17" t="s">
        <v>99</v>
      </c>
      <c r="D144" s="9" t="s">
        <v>100</v>
      </c>
      <c r="E144" s="10" t="s">
        <v>101</v>
      </c>
    </row>
    <row r="145" spans="1:5">
      <c r="C145" s="17" t="s">
        <v>102</v>
      </c>
      <c r="D145" s="21">
        <v>0</v>
      </c>
      <c r="E145" s="67">
        <v>0</v>
      </c>
    </row>
    <row r="146" spans="1:5">
      <c r="C146" s="17" t="s">
        <v>103</v>
      </c>
      <c r="D146" s="21">
        <v>0</v>
      </c>
      <c r="E146" s="67">
        <v>0</v>
      </c>
    </row>
    <row r="147" spans="1:5">
      <c r="C147" s="66" t="s">
        <v>104</v>
      </c>
      <c r="D147" s="57">
        <f>SUM(D145:D146)</f>
        <v>0</v>
      </c>
      <c r="E147" s="57">
        <f>SUM(E145:E146)</f>
        <v>0</v>
      </c>
    </row>
    <row r="148" spans="1:5">
      <c r="C148" s="17" t="s">
        <v>105</v>
      </c>
      <c r="D148" s="21">
        <v>0</v>
      </c>
      <c r="E148" s="67">
        <v>0</v>
      </c>
    </row>
    <row r="149" spans="1:5">
      <c r="C149" s="17" t="s">
        <v>106</v>
      </c>
      <c r="D149" s="21">
        <v>0</v>
      </c>
      <c r="E149" s="67">
        <v>0</v>
      </c>
    </row>
    <row r="150" spans="1:5" ht="15.75" thickBot="1">
      <c r="C150" s="24" t="s">
        <v>104</v>
      </c>
      <c r="D150" s="25">
        <f>SUM(D148:D149)</f>
        <v>0</v>
      </c>
      <c r="E150" s="25">
        <f>SUM(E148:E149)</f>
        <v>0</v>
      </c>
    </row>
    <row r="153" spans="1:5">
      <c r="A153" s="4">
        <v>2</v>
      </c>
      <c r="C153" s="174" t="s">
        <v>107</v>
      </c>
      <c r="D153" s="175"/>
    </row>
    <row r="154" spans="1:5" ht="43.5">
      <c r="C154" s="73" t="s">
        <v>2</v>
      </c>
      <c r="D154" s="18" t="s">
        <v>108</v>
      </c>
    </row>
    <row r="155" spans="1:5">
      <c r="C155" s="73" t="s">
        <v>109</v>
      </c>
      <c r="D155" s="21">
        <v>4</v>
      </c>
    </row>
    <row r="156" spans="1:5">
      <c r="C156" s="73" t="s">
        <v>110</v>
      </c>
      <c r="D156" s="21">
        <v>9</v>
      </c>
    </row>
    <row r="157" spans="1:5">
      <c r="C157" s="73"/>
      <c r="D157" s="21"/>
    </row>
    <row r="158" spans="1:5">
      <c r="C158" s="73" t="s">
        <v>111</v>
      </c>
      <c r="D158" s="57">
        <f>SUM(D155:D157)</f>
        <v>13</v>
      </c>
    </row>
    <row r="160" spans="1:5" ht="72.75" customHeight="1">
      <c r="C160" s="176" t="s">
        <v>112</v>
      </c>
      <c r="D160" s="176"/>
      <c r="E160" s="176"/>
    </row>
    <row r="161" spans="1:5" ht="48" customHeight="1">
      <c r="A161" s="4">
        <v>2</v>
      </c>
      <c r="C161" s="177" t="s">
        <v>113</v>
      </c>
      <c r="D161" s="177"/>
      <c r="E161" s="177"/>
    </row>
    <row r="162" spans="1:5">
      <c r="C162" s="166" t="s">
        <v>2</v>
      </c>
      <c r="D162" s="167"/>
      <c r="E162" s="73" t="s">
        <v>114</v>
      </c>
    </row>
    <row r="163" spans="1:5">
      <c r="C163" s="166" t="s">
        <v>115</v>
      </c>
      <c r="D163" s="167"/>
      <c r="E163" s="12">
        <v>0</v>
      </c>
    </row>
    <row r="165" spans="1:5" ht="41.25" customHeight="1"/>
    <row r="166" spans="1:5" ht="31.5" customHeight="1" thickBot="1">
      <c r="A166" s="4">
        <v>3</v>
      </c>
      <c r="C166" s="179" t="s">
        <v>116</v>
      </c>
      <c r="D166" s="179"/>
    </row>
    <row r="167" spans="1:5">
      <c r="C167" s="74" t="s">
        <v>117</v>
      </c>
      <c r="D167" s="75">
        <f>D168+D169+D175+D177</f>
        <v>650751.99</v>
      </c>
    </row>
    <row r="168" spans="1:5">
      <c r="C168" s="11" t="s">
        <v>118</v>
      </c>
      <c r="D168" s="67">
        <v>0</v>
      </c>
    </row>
    <row r="169" spans="1:5" ht="30">
      <c r="C169" s="66" t="s">
        <v>119</v>
      </c>
      <c r="D169" s="58">
        <f>SUM(D170:D174)</f>
        <v>575901.99</v>
      </c>
    </row>
    <row r="170" spans="1:5" ht="29.25">
      <c r="C170" s="72" t="s">
        <v>209</v>
      </c>
      <c r="D170" s="67">
        <v>362858.62</v>
      </c>
    </row>
    <row r="171" spans="1:5" ht="29.25">
      <c r="C171" s="72" t="s">
        <v>212</v>
      </c>
      <c r="D171" s="67">
        <v>57182.35</v>
      </c>
    </row>
    <row r="172" spans="1:5" ht="29.25">
      <c r="A172" s="105"/>
      <c r="C172" s="72" t="s">
        <v>208</v>
      </c>
      <c r="D172" s="67">
        <v>18498</v>
      </c>
    </row>
    <row r="173" spans="1:5" ht="29.25">
      <c r="C173" s="72" t="s">
        <v>200</v>
      </c>
      <c r="D173" s="67">
        <v>117741.17</v>
      </c>
    </row>
    <row r="174" spans="1:5">
      <c r="A174" s="105"/>
      <c r="C174" s="72" t="s">
        <v>122</v>
      </c>
      <c r="D174" s="67">
        <v>19621.849999999999</v>
      </c>
    </row>
    <row r="175" spans="1:5" ht="30">
      <c r="C175" s="66" t="s">
        <v>120</v>
      </c>
      <c r="D175" s="58">
        <f>SUM(D176:D176)</f>
        <v>74850</v>
      </c>
    </row>
    <row r="176" spans="1:5">
      <c r="C176" s="11" t="s">
        <v>121</v>
      </c>
      <c r="D176" s="67">
        <v>74850</v>
      </c>
    </row>
    <row r="177" spans="1:4" ht="30">
      <c r="C177" s="66" t="s">
        <v>123</v>
      </c>
      <c r="D177" s="58">
        <f>SUM(D178:D180)</f>
        <v>0</v>
      </c>
    </row>
    <row r="178" spans="1:4">
      <c r="C178" s="11"/>
      <c r="D178" s="67">
        <v>0</v>
      </c>
    </row>
    <row r="179" spans="1:4">
      <c r="C179" s="11"/>
      <c r="D179" s="67"/>
    </row>
    <row r="180" spans="1:4" ht="15.75" thickBot="1">
      <c r="C180" s="14"/>
      <c r="D180" s="70"/>
    </row>
    <row r="181" spans="1:4">
      <c r="C181" s="76"/>
      <c r="D181" s="71"/>
    </row>
    <row r="182" spans="1:4" ht="15.75" thickBot="1">
      <c r="C182" s="76"/>
      <c r="D182" s="71"/>
    </row>
    <row r="183" spans="1:4">
      <c r="A183" s="4">
        <v>3</v>
      </c>
      <c r="C183" s="77" t="s">
        <v>124</v>
      </c>
      <c r="D183" s="75">
        <f>SUM(D184:D187)</f>
        <v>530189.66</v>
      </c>
    </row>
    <row r="184" spans="1:4" ht="43.5">
      <c r="C184" s="34" t="s">
        <v>125</v>
      </c>
      <c r="D184" s="67">
        <v>0</v>
      </c>
    </row>
    <row r="185" spans="1:4">
      <c r="C185" s="34" t="s">
        <v>126</v>
      </c>
      <c r="D185" s="67">
        <v>0</v>
      </c>
    </row>
    <row r="186" spans="1:4">
      <c r="C186" s="78" t="s">
        <v>210</v>
      </c>
      <c r="D186" s="79">
        <v>485509.95</v>
      </c>
    </row>
    <row r="187" spans="1:4" ht="44.25" thickBot="1">
      <c r="C187" s="80" t="s">
        <v>211</v>
      </c>
      <c r="D187" s="70">
        <v>44679.71</v>
      </c>
    </row>
    <row r="188" spans="1:4">
      <c r="C188" s="76"/>
      <c r="D188" s="71"/>
    </row>
    <row r="189" spans="1:4" ht="15.75" thickBot="1">
      <c r="C189" s="76"/>
      <c r="D189" s="71"/>
    </row>
    <row r="190" spans="1:4">
      <c r="A190" s="4">
        <v>3</v>
      </c>
      <c r="C190" s="77" t="s">
        <v>127</v>
      </c>
      <c r="D190" s="75">
        <f>SUM(D191:D196)</f>
        <v>131913.88999999998</v>
      </c>
    </row>
    <row r="191" spans="1:4">
      <c r="C191" s="81" t="s">
        <v>128</v>
      </c>
      <c r="D191" s="67">
        <v>0</v>
      </c>
    </row>
    <row r="192" spans="1:4">
      <c r="C192" s="81" t="s">
        <v>129</v>
      </c>
      <c r="D192" s="67">
        <v>100925.68</v>
      </c>
    </row>
    <row r="193" spans="1:5">
      <c r="C193" s="81" t="s">
        <v>130</v>
      </c>
      <c r="D193" s="67">
        <v>0</v>
      </c>
    </row>
    <row r="194" spans="1:5" ht="29.25">
      <c r="C194" s="34" t="s">
        <v>225</v>
      </c>
      <c r="D194" s="67">
        <v>30354.78</v>
      </c>
    </row>
    <row r="195" spans="1:5">
      <c r="C195" s="81" t="s">
        <v>131</v>
      </c>
      <c r="D195" s="13">
        <v>0</v>
      </c>
    </row>
    <row r="196" spans="1:5" ht="30" thickBot="1">
      <c r="C196" s="80" t="s">
        <v>132</v>
      </c>
      <c r="D196" s="16">
        <v>633.42999999999995</v>
      </c>
    </row>
    <row r="197" spans="1:5">
      <c r="C197" s="76"/>
    </row>
    <row r="199" spans="1:5" ht="15.75" thickBot="1">
      <c r="A199" s="4">
        <v>4</v>
      </c>
      <c r="C199" s="180" t="s">
        <v>133</v>
      </c>
      <c r="D199" s="180"/>
    </row>
    <row r="200" spans="1:5" ht="30">
      <c r="C200" s="82" t="s">
        <v>134</v>
      </c>
      <c r="D200" s="75">
        <f>D201+D220</f>
        <v>551092.15000000014</v>
      </c>
      <c r="E200" s="107"/>
    </row>
    <row r="201" spans="1:5">
      <c r="C201" s="83" t="s">
        <v>135</v>
      </c>
      <c r="D201" s="84">
        <f>SUM(D202:D220)</f>
        <v>551092.15000000014</v>
      </c>
    </row>
    <row r="202" spans="1:5">
      <c r="C202" s="85" t="s">
        <v>136</v>
      </c>
      <c r="D202" s="67">
        <v>24010.13</v>
      </c>
    </row>
    <row r="203" spans="1:5" ht="57.75">
      <c r="C203" s="85" t="s">
        <v>214</v>
      </c>
      <c r="D203" s="67">
        <v>135327.88</v>
      </c>
    </row>
    <row r="204" spans="1:5">
      <c r="C204" s="85" t="s">
        <v>137</v>
      </c>
      <c r="D204" s="67">
        <v>4492.17</v>
      </c>
    </row>
    <row r="205" spans="1:5" ht="43.5">
      <c r="A205" s="104"/>
      <c r="C205" s="85" t="s">
        <v>205</v>
      </c>
      <c r="D205" s="67">
        <v>104239.37</v>
      </c>
    </row>
    <row r="206" spans="1:5" ht="29.25">
      <c r="C206" s="85" t="s">
        <v>215</v>
      </c>
      <c r="D206" s="67">
        <v>19451.990000000002</v>
      </c>
    </row>
    <row r="207" spans="1:5" ht="29.25">
      <c r="C207" s="85" t="s">
        <v>216</v>
      </c>
      <c r="D207" s="67">
        <v>27087.27</v>
      </c>
    </row>
    <row r="208" spans="1:5" ht="43.5">
      <c r="A208" s="104"/>
      <c r="C208" s="85" t="s">
        <v>220</v>
      </c>
      <c r="D208" s="67">
        <v>6438.01</v>
      </c>
    </row>
    <row r="209" spans="1:4" ht="43.5">
      <c r="C209" s="85" t="s">
        <v>217</v>
      </c>
      <c r="D209" s="67">
        <v>5625</v>
      </c>
    </row>
    <row r="210" spans="1:4" ht="29.25">
      <c r="A210" s="106"/>
      <c r="C210" s="85" t="s">
        <v>218</v>
      </c>
      <c r="D210" s="67">
        <v>9184.4</v>
      </c>
    </row>
    <row r="211" spans="1:4">
      <c r="C211" s="85" t="s">
        <v>141</v>
      </c>
      <c r="D211" s="67">
        <v>149879.9</v>
      </c>
    </row>
    <row r="212" spans="1:4" ht="29.25">
      <c r="C212" s="85" t="s">
        <v>219</v>
      </c>
      <c r="D212" s="67">
        <v>33050.78</v>
      </c>
    </row>
    <row r="213" spans="1:4">
      <c r="C213" s="85" t="s">
        <v>191</v>
      </c>
      <c r="D213" s="67">
        <v>3745.82</v>
      </c>
    </row>
    <row r="214" spans="1:4">
      <c r="C214" s="85" t="s">
        <v>202</v>
      </c>
      <c r="D214" s="67">
        <v>13329.52</v>
      </c>
    </row>
    <row r="215" spans="1:4">
      <c r="A215" s="104"/>
      <c r="C215" s="85" t="s">
        <v>203</v>
      </c>
      <c r="D215" s="67">
        <v>52.57</v>
      </c>
    </row>
    <row r="216" spans="1:4" ht="29.25">
      <c r="A216" s="104"/>
      <c r="C216" s="85" t="s">
        <v>206</v>
      </c>
      <c r="D216" s="67">
        <v>1223.05</v>
      </c>
    </row>
    <row r="217" spans="1:4">
      <c r="A217" s="106"/>
      <c r="C217" s="85" t="s">
        <v>147</v>
      </c>
      <c r="D217" s="67">
        <v>649</v>
      </c>
    </row>
    <row r="218" spans="1:4" ht="43.5">
      <c r="A218" s="106"/>
      <c r="C218" s="85" t="s">
        <v>221</v>
      </c>
      <c r="D218" s="67">
        <v>7380</v>
      </c>
    </row>
    <row r="219" spans="1:4" ht="29.25">
      <c r="A219" s="104"/>
      <c r="C219" s="85" t="s">
        <v>222</v>
      </c>
      <c r="D219" s="67">
        <v>5925.29</v>
      </c>
    </row>
    <row r="220" spans="1:4">
      <c r="C220" s="83" t="s">
        <v>144</v>
      </c>
      <c r="D220" s="84">
        <f>SUM(D221:D221)</f>
        <v>0</v>
      </c>
    </row>
    <row r="221" spans="1:4">
      <c r="C221" s="85" t="s">
        <v>145</v>
      </c>
      <c r="D221" s="67">
        <v>0</v>
      </c>
    </row>
    <row r="222" spans="1:4" ht="30">
      <c r="C222" s="86" t="s">
        <v>146</v>
      </c>
      <c r="D222" s="58">
        <f>D223+D230</f>
        <v>329861.62</v>
      </c>
    </row>
    <row r="223" spans="1:4">
      <c r="C223" s="83" t="s">
        <v>135</v>
      </c>
      <c r="D223" s="84">
        <f>SUM(D224:D229)</f>
        <v>329861.62</v>
      </c>
    </row>
    <row r="224" spans="1:4" ht="43.5">
      <c r="C224" s="85" t="s">
        <v>204</v>
      </c>
      <c r="D224" s="67">
        <v>109190</v>
      </c>
    </row>
    <row r="225" spans="3:4">
      <c r="C225" s="85" t="s">
        <v>194</v>
      </c>
      <c r="D225" s="67">
        <v>7913.19</v>
      </c>
    </row>
    <row r="226" spans="3:4">
      <c r="C226" s="85" t="s">
        <v>193</v>
      </c>
      <c r="D226" s="67">
        <v>3246.39</v>
      </c>
    </row>
    <row r="227" spans="3:4">
      <c r="C227" s="85" t="s">
        <v>192</v>
      </c>
      <c r="D227" s="67">
        <v>77348.31</v>
      </c>
    </row>
    <row r="228" spans="3:4">
      <c r="C228" s="85" t="s">
        <v>147</v>
      </c>
      <c r="D228" s="67">
        <v>110752.54</v>
      </c>
    </row>
    <row r="229" spans="3:4">
      <c r="C229" s="85" t="s">
        <v>140</v>
      </c>
      <c r="D229" s="67">
        <v>21411.19</v>
      </c>
    </row>
    <row r="230" spans="3:4">
      <c r="C230" s="83" t="s">
        <v>144</v>
      </c>
      <c r="D230" s="84">
        <f>SUM(D231:D231)</f>
        <v>0</v>
      </c>
    </row>
    <row r="231" spans="3:4">
      <c r="C231" s="85" t="s">
        <v>145</v>
      </c>
      <c r="D231" s="67">
        <v>0</v>
      </c>
    </row>
    <row r="232" spans="3:4" ht="30">
      <c r="C232" s="87" t="s">
        <v>148</v>
      </c>
      <c r="D232" s="58">
        <f>D233+D235</f>
        <v>0</v>
      </c>
    </row>
    <row r="233" spans="3:4">
      <c r="C233" s="88" t="s">
        <v>149</v>
      </c>
      <c r="D233" s="32">
        <f>SUM(D234:D234)</f>
        <v>0</v>
      </c>
    </row>
    <row r="234" spans="3:4">
      <c r="C234" s="85" t="s">
        <v>145</v>
      </c>
      <c r="D234" s="67"/>
    </row>
    <row r="235" spans="3:4">
      <c r="C235" s="88" t="s">
        <v>150</v>
      </c>
      <c r="D235" s="32">
        <f>SUM(D236:D236)</f>
        <v>0</v>
      </c>
    </row>
    <row r="236" spans="3:4">
      <c r="C236" s="85" t="s">
        <v>145</v>
      </c>
      <c r="D236" s="67"/>
    </row>
    <row r="237" spans="3:4">
      <c r="C237" s="86" t="s">
        <v>151</v>
      </c>
      <c r="D237" s="58">
        <f>SUM(D238:D244)</f>
        <v>448259</v>
      </c>
    </row>
    <row r="238" spans="3:4">
      <c r="C238" s="89" t="s">
        <v>147</v>
      </c>
      <c r="D238" s="67">
        <v>13104.32</v>
      </c>
    </row>
    <row r="239" spans="3:4">
      <c r="C239" s="89" t="s">
        <v>192</v>
      </c>
      <c r="D239" s="67">
        <v>7723.21</v>
      </c>
    </row>
    <row r="240" spans="3:4">
      <c r="C240" s="89" t="s">
        <v>195</v>
      </c>
      <c r="D240" s="67">
        <v>64960.56</v>
      </c>
    </row>
    <row r="241" spans="1:4" ht="29.25">
      <c r="C241" s="89" t="s">
        <v>152</v>
      </c>
      <c r="D241" s="67">
        <v>137968.70000000001</v>
      </c>
    </row>
    <row r="242" spans="1:4">
      <c r="C242" s="89" t="s">
        <v>193</v>
      </c>
      <c r="D242" s="67">
        <v>1538.24</v>
      </c>
    </row>
    <row r="243" spans="1:4">
      <c r="C243" s="90" t="s">
        <v>196</v>
      </c>
      <c r="D243" s="79">
        <v>3407.34</v>
      </c>
    </row>
    <row r="244" spans="1:4" ht="30" thickBot="1">
      <c r="C244" s="91" t="s">
        <v>213</v>
      </c>
      <c r="D244" s="70">
        <v>219556.63</v>
      </c>
    </row>
    <row r="245" spans="1:4">
      <c r="C245" s="92"/>
    </row>
    <row r="246" spans="1:4" ht="15.75" thickBot="1">
      <c r="C246" s="92"/>
    </row>
    <row r="247" spans="1:4">
      <c r="A247" s="4">
        <v>4</v>
      </c>
      <c r="C247" s="77" t="s">
        <v>153</v>
      </c>
      <c r="D247" s="75">
        <f>SUM(D248:D250)</f>
        <v>120189.77</v>
      </c>
    </row>
    <row r="248" spans="1:4" ht="43.5">
      <c r="C248" s="34" t="s">
        <v>154</v>
      </c>
      <c r="D248" s="67">
        <v>0</v>
      </c>
    </row>
    <row r="249" spans="1:4" ht="57.75">
      <c r="C249" s="34" t="s">
        <v>155</v>
      </c>
      <c r="D249" s="67">
        <v>0</v>
      </c>
    </row>
    <row r="250" spans="1:4" ht="15.75" thickBot="1">
      <c r="A250" s="93"/>
      <c r="C250" s="94" t="s">
        <v>223</v>
      </c>
      <c r="D250" s="70">
        <v>120189.77</v>
      </c>
    </row>
    <row r="251" spans="1:4">
      <c r="A251" s="93"/>
      <c r="C251" s="76"/>
      <c r="D251" s="71"/>
    </row>
    <row r="252" spans="1:4" ht="15.75" thickBot="1">
      <c r="A252" s="93"/>
      <c r="C252" s="76"/>
      <c r="D252" s="71"/>
    </row>
    <row r="253" spans="1:4">
      <c r="A253" s="93">
        <v>4</v>
      </c>
      <c r="C253" s="77" t="s">
        <v>156</v>
      </c>
      <c r="D253" s="75">
        <f>SUM(D254:D259)</f>
        <v>1335.74</v>
      </c>
    </row>
    <row r="254" spans="1:4" ht="43.5">
      <c r="A254" s="93"/>
      <c r="C254" s="34" t="s">
        <v>157</v>
      </c>
      <c r="D254" s="67">
        <v>0</v>
      </c>
    </row>
    <row r="255" spans="1:4" ht="43.5">
      <c r="A255" s="93"/>
      <c r="C255" s="34" t="s">
        <v>158</v>
      </c>
      <c r="D255" s="67">
        <v>0</v>
      </c>
    </row>
    <row r="256" spans="1:4" ht="43.5">
      <c r="A256" s="93"/>
      <c r="C256" s="34" t="s">
        <v>159</v>
      </c>
      <c r="D256" s="67">
        <v>0</v>
      </c>
    </row>
    <row r="257" spans="1:5" ht="29.25">
      <c r="A257" s="93"/>
      <c r="C257" s="34" t="s">
        <v>160</v>
      </c>
      <c r="D257" s="67">
        <v>1090.51</v>
      </c>
    </row>
    <row r="258" spans="1:5" ht="29.25">
      <c r="A258" s="93"/>
      <c r="C258" s="34" t="s">
        <v>161</v>
      </c>
      <c r="D258" s="67">
        <v>0</v>
      </c>
    </row>
    <row r="259" spans="1:5" ht="30" thickBot="1">
      <c r="A259" s="93"/>
      <c r="C259" s="80" t="s">
        <v>197</v>
      </c>
      <c r="D259" s="70">
        <v>245.23</v>
      </c>
    </row>
    <row r="260" spans="1:5">
      <c r="A260" s="93"/>
      <c r="C260" s="76"/>
      <c r="D260" s="71"/>
    </row>
    <row r="261" spans="1:5" ht="25.5" customHeight="1">
      <c r="A261" s="4">
        <v>5</v>
      </c>
      <c r="C261" s="181" t="s">
        <v>162</v>
      </c>
      <c r="D261" s="181"/>
      <c r="E261" s="181"/>
    </row>
    <row r="262" spans="1:5" ht="15.75" thickBot="1">
      <c r="C262" s="92"/>
    </row>
    <row r="263" spans="1:5">
      <c r="C263" s="161" t="s">
        <v>2</v>
      </c>
      <c r="D263" s="163" t="s">
        <v>163</v>
      </c>
      <c r="E263" s="164"/>
    </row>
    <row r="264" spans="1:5" ht="29.25">
      <c r="C264" s="140"/>
      <c r="D264" s="9" t="s">
        <v>164</v>
      </c>
      <c r="E264" s="46" t="s">
        <v>165</v>
      </c>
    </row>
    <row r="265" spans="1:5">
      <c r="C265" s="95" t="s">
        <v>166</v>
      </c>
      <c r="D265" s="96">
        <v>1910839.82</v>
      </c>
      <c r="E265" s="97">
        <v>0</v>
      </c>
    </row>
    <row r="266" spans="1:5">
      <c r="C266" s="98" t="s">
        <v>167</v>
      </c>
      <c r="D266" s="57">
        <f>D267+D268</f>
        <v>117723.57</v>
      </c>
      <c r="E266" s="58">
        <f>E267+E268</f>
        <v>0</v>
      </c>
    </row>
    <row r="267" spans="1:5">
      <c r="C267" s="98" t="s">
        <v>168</v>
      </c>
      <c r="D267" s="21">
        <v>117723.57</v>
      </c>
      <c r="E267" s="67"/>
    </row>
    <row r="268" spans="1:5">
      <c r="C268" s="98" t="s">
        <v>169</v>
      </c>
      <c r="D268" s="21"/>
      <c r="E268" s="67"/>
    </row>
    <row r="269" spans="1:5">
      <c r="C269" s="98" t="s">
        <v>170</v>
      </c>
      <c r="D269" s="57">
        <f>D270+D271</f>
        <v>0</v>
      </c>
      <c r="E269" s="58">
        <f>E270+E271</f>
        <v>0</v>
      </c>
    </row>
    <row r="270" spans="1:5">
      <c r="C270" s="98" t="s">
        <v>171</v>
      </c>
      <c r="D270" s="21"/>
      <c r="E270" s="67"/>
    </row>
    <row r="271" spans="1:5">
      <c r="C271" s="98" t="s">
        <v>169</v>
      </c>
      <c r="D271" s="21"/>
      <c r="E271" s="67"/>
    </row>
    <row r="272" spans="1:5" ht="15.75" thickBot="1">
      <c r="C272" s="99" t="s">
        <v>172</v>
      </c>
      <c r="D272" s="25">
        <f>D265+D266-D269</f>
        <v>2028563.3900000001</v>
      </c>
      <c r="E272" s="26">
        <f>E265+E266-E269</f>
        <v>0</v>
      </c>
    </row>
    <row r="273" spans="1:5">
      <c r="C273" s="92"/>
    </row>
    <row r="275" spans="1:5">
      <c r="A275" s="4">
        <v>5</v>
      </c>
      <c r="C275" s="182" t="s">
        <v>173</v>
      </c>
      <c r="D275" s="182"/>
    </row>
    <row r="276" spans="1:5" ht="15.75" thickBot="1">
      <c r="D276" s="100"/>
    </row>
    <row r="277" spans="1:5">
      <c r="C277" s="74" t="s">
        <v>174</v>
      </c>
      <c r="D277" s="75">
        <f>SUM(D279:D280)-D281-D282</f>
        <v>-230201.78000000003</v>
      </c>
    </row>
    <row r="278" spans="1:5">
      <c r="C278" s="101" t="s">
        <v>175</v>
      </c>
      <c r="D278" s="32"/>
    </row>
    <row r="279" spans="1:5" ht="29.25">
      <c r="C279" s="72" t="s">
        <v>176</v>
      </c>
      <c r="D279" s="67">
        <v>575901.99</v>
      </c>
    </row>
    <row r="280" spans="1:5" ht="29.25">
      <c r="C280" s="72" t="s">
        <v>177</v>
      </c>
      <c r="D280" s="67">
        <v>74850</v>
      </c>
    </row>
    <row r="281" spans="1:5" ht="29.25">
      <c r="C281" s="72" t="s">
        <v>178</v>
      </c>
      <c r="D281" s="67">
        <v>551092.15</v>
      </c>
    </row>
    <row r="282" spans="1:5" ht="29.25">
      <c r="C282" s="72" t="s">
        <v>179</v>
      </c>
      <c r="D282" s="67">
        <v>329861.62</v>
      </c>
    </row>
    <row r="283" spans="1:5">
      <c r="C283" s="28"/>
      <c r="D283" s="102"/>
    </row>
    <row r="285" spans="1:5" ht="15.75" thickBot="1">
      <c r="A285" s="4">
        <v>6</v>
      </c>
      <c r="C285" s="23" t="s">
        <v>180</v>
      </c>
    </row>
    <row r="286" spans="1:5">
      <c r="C286" s="178" t="s">
        <v>87</v>
      </c>
      <c r="D286" s="163" t="s">
        <v>88</v>
      </c>
      <c r="E286" s="164"/>
    </row>
    <row r="287" spans="1:5" ht="29.25">
      <c r="C287" s="115"/>
      <c r="D287" s="33" t="s">
        <v>70</v>
      </c>
      <c r="E287" s="46" t="s">
        <v>71</v>
      </c>
    </row>
    <row r="288" spans="1:5">
      <c r="C288" s="56" t="s">
        <v>181</v>
      </c>
      <c r="D288" s="21">
        <v>0</v>
      </c>
      <c r="E288" s="67">
        <v>0</v>
      </c>
    </row>
    <row r="289" spans="3:6">
      <c r="C289" s="56" t="s">
        <v>182</v>
      </c>
      <c r="D289" s="21">
        <v>0</v>
      </c>
      <c r="E289" s="67">
        <v>0</v>
      </c>
    </row>
    <row r="290" spans="3:6">
      <c r="C290" s="56" t="s">
        <v>183</v>
      </c>
      <c r="D290" s="21">
        <v>0</v>
      </c>
      <c r="E290" s="67">
        <v>0</v>
      </c>
    </row>
    <row r="291" spans="3:6">
      <c r="C291" s="56" t="s">
        <v>184</v>
      </c>
      <c r="D291" s="21">
        <v>0</v>
      </c>
      <c r="E291" s="67">
        <v>0</v>
      </c>
    </row>
    <row r="292" spans="3:6" ht="15.75" thickBot="1">
      <c r="C292" s="59" t="s">
        <v>38</v>
      </c>
      <c r="D292" s="25">
        <f>SUM(D288:D291)</f>
        <v>0</v>
      </c>
      <c r="E292" s="26">
        <f>SUM(E288:E291)</f>
        <v>0</v>
      </c>
    </row>
    <row r="294" spans="3:6">
      <c r="C294" s="5" t="s">
        <v>224</v>
      </c>
      <c r="D294" s="5" t="s">
        <v>185</v>
      </c>
    </row>
    <row r="295" spans="3:6">
      <c r="D295" s="103" t="s">
        <v>186</v>
      </c>
      <c r="F295" s="5" t="s">
        <v>187</v>
      </c>
    </row>
    <row r="299" spans="3:6">
      <c r="D299" s="5" t="s">
        <v>201</v>
      </c>
      <c r="F299" s="5" t="s">
        <v>188</v>
      </c>
    </row>
  </sheetData>
  <mergeCells count="80">
    <mergeCell ref="C286:C287"/>
    <mergeCell ref="D286:E286"/>
    <mergeCell ref="C166:D166"/>
    <mergeCell ref="C199:D199"/>
    <mergeCell ref="C261:E261"/>
    <mergeCell ref="C263:C264"/>
    <mergeCell ref="D263:E263"/>
    <mergeCell ref="C275:D275"/>
    <mergeCell ref="C163:D163"/>
    <mergeCell ref="C123:E123"/>
    <mergeCell ref="C124:C125"/>
    <mergeCell ref="D124:E124"/>
    <mergeCell ref="C135:E135"/>
    <mergeCell ref="C136:C137"/>
    <mergeCell ref="D136:E136"/>
    <mergeCell ref="C143:E143"/>
    <mergeCell ref="C153:D153"/>
    <mergeCell ref="C160:E160"/>
    <mergeCell ref="C161:E161"/>
    <mergeCell ref="C162:D162"/>
    <mergeCell ref="C108:I108"/>
    <mergeCell ref="C109:C112"/>
    <mergeCell ref="D109:G109"/>
    <mergeCell ref="H109:I110"/>
    <mergeCell ref="D110:E110"/>
    <mergeCell ref="F110:G110"/>
    <mergeCell ref="D111:I111"/>
    <mergeCell ref="C94:I94"/>
    <mergeCell ref="C95:C98"/>
    <mergeCell ref="D95:G95"/>
    <mergeCell ref="H95:I96"/>
    <mergeCell ref="D96:E96"/>
    <mergeCell ref="F96:G96"/>
    <mergeCell ref="D97:I97"/>
    <mergeCell ref="C76:J76"/>
    <mergeCell ref="C81:G81"/>
    <mergeCell ref="C82:C83"/>
    <mergeCell ref="D82:D83"/>
    <mergeCell ref="E82:F82"/>
    <mergeCell ref="G82:G83"/>
    <mergeCell ref="C70:G70"/>
    <mergeCell ref="C32:I32"/>
    <mergeCell ref="C42:K42"/>
    <mergeCell ref="C52:G52"/>
    <mergeCell ref="C53:C54"/>
    <mergeCell ref="D53:D54"/>
    <mergeCell ref="E53:F53"/>
    <mergeCell ref="G53:G54"/>
    <mergeCell ref="C59:G59"/>
    <mergeCell ref="C60:C61"/>
    <mergeCell ref="D60:D61"/>
    <mergeCell ref="E60:F60"/>
    <mergeCell ref="G60:G61"/>
    <mergeCell ref="D29:E29"/>
    <mergeCell ref="C15:D15"/>
    <mergeCell ref="E15:G15"/>
    <mergeCell ref="C19:G19"/>
    <mergeCell ref="D20:E20"/>
    <mergeCell ref="F20:G20"/>
    <mergeCell ref="D21:E21"/>
    <mergeCell ref="F21:G21"/>
    <mergeCell ref="C25:G25"/>
    <mergeCell ref="C26:C27"/>
    <mergeCell ref="D26:E27"/>
    <mergeCell ref="F26:G26"/>
    <mergeCell ref="D28:E28"/>
    <mergeCell ref="C12:D12"/>
    <mergeCell ref="E12:G12"/>
    <mergeCell ref="C13:D13"/>
    <mergeCell ref="E13:G13"/>
    <mergeCell ref="C14:D14"/>
    <mergeCell ref="E14:G14"/>
    <mergeCell ref="C11:D11"/>
    <mergeCell ref="E11:G11"/>
    <mergeCell ref="C3:I3"/>
    <mergeCell ref="C5:I5"/>
    <mergeCell ref="C9:G9"/>
    <mergeCell ref="C10:D10"/>
    <mergeCell ref="E10:G10"/>
    <mergeCell ref="D7:F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&amp;C&amp;P/&amp;N</oddFooter>
  </headerFooter>
  <rowBreaks count="8" manualBreakCount="8">
    <brk id="18" max="10" man="1"/>
    <brk id="56" max="10" man="1"/>
    <brk id="93" max="10" man="1"/>
    <brk id="132" max="10" man="1"/>
    <brk id="165" max="10" man="1"/>
    <brk id="198" max="10" man="1"/>
    <brk id="246" max="10" man="1"/>
    <brk id="27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60" zoomScaleNormal="100" workbookViewId="0">
      <selection activeCell="L8" sqref="L8"/>
    </sheetView>
  </sheetViews>
  <sheetFormatPr defaultRowHeight="15"/>
  <cols>
    <col min="1" max="1" width="39.42578125" customWidth="1"/>
    <col min="2" max="2" width="13.5703125" customWidth="1"/>
    <col min="3" max="3" width="9.7109375" bestFit="1" customWidth="1"/>
    <col min="4" max="7" width="10.85546875" bestFit="1" customWidth="1"/>
    <col min="8" max="8" width="12" bestFit="1" customWidth="1"/>
    <col min="9" max="9" width="10.85546875" bestFit="1" customWidth="1"/>
    <col min="10" max="10" width="9.7109375" bestFit="1" customWidth="1"/>
    <col min="11" max="11" width="10.85546875" bestFit="1" customWidth="1"/>
    <col min="12" max="12" width="12" bestFit="1" customWidth="1"/>
  </cols>
  <sheetData>
    <row r="1" spans="1:12" ht="75.75">
      <c r="A1" t="s">
        <v>190</v>
      </c>
      <c r="B1" s="1" t="s">
        <v>136</v>
      </c>
      <c r="C1" s="1" t="s">
        <v>189</v>
      </c>
      <c r="D1" s="1" t="s">
        <v>137</v>
      </c>
      <c r="E1" s="1" t="s">
        <v>138</v>
      </c>
      <c r="F1" s="1" t="s">
        <v>140</v>
      </c>
      <c r="G1" s="1" t="s">
        <v>139</v>
      </c>
      <c r="H1" s="1" t="s">
        <v>141</v>
      </c>
      <c r="I1" s="1" t="s">
        <v>142</v>
      </c>
      <c r="J1" s="1" t="s">
        <v>143</v>
      </c>
      <c r="K1" s="2" t="s">
        <v>191</v>
      </c>
    </row>
    <row r="2" spans="1:12" ht="15.75">
      <c r="A2" s="1"/>
      <c r="B2" s="3">
        <v>124224.5</v>
      </c>
      <c r="C2" s="3">
        <v>2908.62</v>
      </c>
      <c r="D2" s="3">
        <v>6245.92</v>
      </c>
      <c r="E2" s="3">
        <v>191.44</v>
      </c>
      <c r="F2" s="3">
        <v>272</v>
      </c>
      <c r="G2" s="3">
        <v>16142.23</v>
      </c>
      <c r="H2" s="3">
        <v>123592.42</v>
      </c>
      <c r="I2" s="3">
        <v>24089.95</v>
      </c>
      <c r="J2" s="3">
        <v>80</v>
      </c>
      <c r="K2" s="3">
        <v>13103.07</v>
      </c>
      <c r="L2" s="3"/>
    </row>
    <row r="3" spans="1:12" ht="15.75">
      <c r="A3" s="1"/>
      <c r="B3" s="3"/>
      <c r="C3" s="3"/>
      <c r="D3" s="3">
        <v>1587.42</v>
      </c>
      <c r="E3" s="3">
        <v>37800</v>
      </c>
      <c r="F3" s="3">
        <v>34400</v>
      </c>
      <c r="G3" s="3">
        <v>354.16</v>
      </c>
      <c r="H3" s="3"/>
      <c r="I3" s="3"/>
      <c r="J3" s="3">
        <v>29.99</v>
      </c>
      <c r="K3" s="3"/>
      <c r="L3" s="3"/>
    </row>
    <row r="4" spans="1:12" ht="15.75">
      <c r="A4" s="1"/>
      <c r="B4" s="3"/>
      <c r="C4" s="3"/>
      <c r="D4" s="3">
        <v>31.82</v>
      </c>
      <c r="E4" s="3"/>
      <c r="F4" s="3">
        <v>1566</v>
      </c>
      <c r="G4" s="3">
        <v>674.7</v>
      </c>
      <c r="H4" s="3"/>
      <c r="I4" s="3"/>
      <c r="J4" s="3">
        <v>1789.55</v>
      </c>
      <c r="K4" s="3"/>
      <c r="L4" s="3"/>
    </row>
    <row r="5" spans="1:12" ht="15.75">
      <c r="A5" s="1"/>
      <c r="B5" s="3"/>
      <c r="C5" s="3"/>
      <c r="D5" s="3">
        <v>8640</v>
      </c>
      <c r="E5" s="3"/>
      <c r="F5" s="3">
        <v>267</v>
      </c>
      <c r="G5" s="3">
        <v>2120</v>
      </c>
      <c r="H5" s="3"/>
      <c r="I5" s="3"/>
      <c r="J5" s="3"/>
      <c r="K5" s="3"/>
      <c r="L5" s="3"/>
    </row>
    <row r="6" spans="1:12" ht="15.75">
      <c r="A6" s="1"/>
      <c r="B6" s="3"/>
      <c r="C6" s="3"/>
      <c r="D6" s="3"/>
      <c r="E6" s="3"/>
      <c r="F6" s="3">
        <v>1303</v>
      </c>
      <c r="G6" s="3"/>
      <c r="H6" s="3"/>
      <c r="I6" s="3"/>
      <c r="J6" s="3"/>
      <c r="K6" s="3"/>
      <c r="L6" s="3"/>
    </row>
    <row r="7" spans="1:12" ht="15.7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>
      <c r="A8" s="1"/>
      <c r="B8" s="3">
        <f t="shared" ref="B8:K8" si="0">SUM(B2:B7)</f>
        <v>124224.5</v>
      </c>
      <c r="C8" s="3">
        <f t="shared" si="0"/>
        <v>2908.62</v>
      </c>
      <c r="D8" s="3">
        <f t="shared" si="0"/>
        <v>16505.16</v>
      </c>
      <c r="E8" s="3">
        <f t="shared" si="0"/>
        <v>37991.440000000002</v>
      </c>
      <c r="F8" s="3">
        <f t="shared" si="0"/>
        <v>37808</v>
      </c>
      <c r="G8" s="3">
        <f t="shared" si="0"/>
        <v>19291.09</v>
      </c>
      <c r="H8" s="3">
        <f t="shared" si="0"/>
        <v>123592.42</v>
      </c>
      <c r="I8" s="3">
        <f t="shared" si="0"/>
        <v>24089.95</v>
      </c>
      <c r="J8" s="3">
        <f t="shared" si="0"/>
        <v>1899.54</v>
      </c>
      <c r="K8" s="3">
        <f t="shared" si="0"/>
        <v>13103.07</v>
      </c>
      <c r="L8" s="3">
        <f>B8+C8+D8+E8+F8+G8+H8+I8+J8+K8</f>
        <v>401413.79</v>
      </c>
    </row>
    <row r="9" spans="1:12" ht="15.7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7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pageMargins left="0.7" right="0.7" top="0.75" bottom="0.75" header="0.3" footer="0.3"/>
  <pageSetup paperSize="9" scale="87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Arkusz2!Obszar_wydruku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2015-06-11T14:21:32Z</dcterms:modified>
</cp:coreProperties>
</file>